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1 1" sheetId="1" r:id="rId1"/>
    <sheet name="прил11 2" sheetId="2" r:id="rId2"/>
    <sheet name="прил 11 3" sheetId="3" r:id="rId3"/>
  </sheets>
  <definedNames>
    <definedName name="_xlnm.Print_Titles" localSheetId="1">'прил11 2'!$3:$6</definedName>
    <definedName name="_xlnm.Print_Area" localSheetId="2">'прил 11 3'!$A$58:$I$65</definedName>
  </definedNames>
  <calcPr fullCalcOnLoad="1"/>
</workbook>
</file>

<file path=xl/sharedStrings.xml><?xml version="1.0" encoding="utf-8"?>
<sst xmlns="http://schemas.openxmlformats.org/spreadsheetml/2006/main" count="183" uniqueCount="90">
  <si>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</si>
  <si>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</si>
  <si>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</si>
  <si>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</si>
  <si>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</si>
  <si>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</si>
  <si>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</si>
  <si>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</si>
  <si>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</si>
  <si>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</si>
  <si>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</si>
  <si>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</si>
  <si>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</si>
  <si>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</si>
  <si>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</si>
  <si>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</si>
  <si>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</si>
  <si>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</si>
  <si>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</si>
  <si>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</si>
  <si>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</si>
  <si>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</si>
  <si>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>в том числе:</t>
  </si>
  <si>
    <t>Сумма выданных гарантий</t>
  </si>
  <si>
    <t>Фактическая задолженность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</si>
  <si>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</si>
  <si>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</si>
  <si>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</si>
  <si>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</si>
  <si>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</si>
  <si>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</si>
  <si>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</si>
  <si>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</si>
  <si>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вид валюты</t>
  </si>
  <si>
    <t>Про-центная ставка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</si>
  <si>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</si>
  <si>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</si>
  <si>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</si>
  <si>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</si>
  <si>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 xml:space="preserve">                                          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</si>
  <si>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</si>
  <si>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</si>
  <si>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</si>
  <si>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</si>
  <si>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2007г.</t>
  </si>
  <si>
    <t>2007г</t>
  </si>
  <si>
    <t>из них причитается к погашению в 2007 г.</t>
  </si>
  <si>
    <t>2006г</t>
  </si>
  <si>
    <t>ставка рефинансирования ЦБ РФ</t>
  </si>
  <si>
    <t>1. 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 ,</t>
  </si>
  <si>
    <t>2008г.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</si>
  <si>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</si>
  <si>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</si>
  <si>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</si>
  <si>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к Решению Реутовского городского</t>
  </si>
  <si>
    <t xml:space="preserve"> Совета депутатов</t>
  </si>
  <si>
    <t>2010г.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</si>
  <si>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СМУ -1 1015 УСМР"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</si>
  <si>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"Комстрой-Сервис"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</si>
  <si>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"Стройком-Ф"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</si>
  <si>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"ГУП " Управление единого заказчика по стротиельству объектов коммунального назначения МО "Мособлкоммуналстрой"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</si>
  <si>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"Армада-Строй-Вояж"  Бенефициар - АКБ " Московский залоговый банк"</t>
  </si>
  <si>
    <t>ставка  рефинансирования ЦБ РФ плюс 2%</t>
  </si>
  <si>
    <t>план</t>
  </si>
  <si>
    <t>факт</t>
  </si>
  <si>
    <t>%</t>
  </si>
  <si>
    <t>из них фактически погашено в 2007 г.</t>
  </si>
  <si>
    <t>Приложение  № 8</t>
  </si>
  <si>
    <t>Отчет  о муниципальном долге муниципального образования "городской округ Реутов " по формам долговых обязательств с приложением перечня муниципальных гарантий муниципального образования "городской округ Реутов ", выданных Администрацией города Реутова от имени муниципального образования "городской округ Реутов "</t>
  </si>
  <si>
    <t>тыс. рубл.</t>
  </si>
  <si>
    <t>тыс. руб.</t>
  </si>
  <si>
    <t xml:space="preserve">тыс. руб. - номинальная стоимость облигаций внутреннего займа </t>
  </si>
  <si>
    <t>тыс. руб. - кредитов, предоставленных Московской области</t>
  </si>
  <si>
    <t>тыс. руб. - гарантии (поручительства)</t>
  </si>
  <si>
    <t>тыс. руб. - купонного дохода по облигациям</t>
  </si>
  <si>
    <t xml:space="preserve">тыс. руб. -процентов по кредитам, предоставленным </t>
  </si>
  <si>
    <t>Московской области</t>
  </si>
  <si>
    <t>тыс. руб. -процентов по гарантиям (поручительствам)</t>
  </si>
  <si>
    <t>тыс. руб. -процентов по кредитам, предоставленным</t>
  </si>
  <si>
    <t>тыс. руб."</t>
  </si>
  <si>
    <t>3. Общий объем муниципального  долга муниципального образования "городской  округ Реутов" по формам долговых обязательств и предельный объем муниципального долга муниципального образования "городской округ  Реутов" по состоянию на 01 января 2008 года с учетом долговых обязательств, подлежащих погашению в 2007 году.</t>
  </si>
  <si>
    <t>Долг муниципального образования "городской  округ Реутов"</t>
  </si>
  <si>
    <t>Предельный объем муниципального долга муниципального образования "городской округ Реутов"по состоянию на 01.01.2008г.</t>
  </si>
  <si>
    <t>в том числе:                                         Долг муниципального образования, подлежащий погашению в 2007 году</t>
  </si>
  <si>
    <t>План</t>
  </si>
  <si>
    <t>Факт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</si>
  <si>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</si>
  <si>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</si>
  <si>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>Итого:</t>
  </si>
  <si>
    <t xml:space="preserve"> от 16 апреля 2008 года № 13/2008-НА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</si>
</sst>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i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2" xfId="18" applyFont="1" applyBorder="1" applyAlignment="1">
      <alignment vertical="top"/>
      <protection/>
    </xf>
    <xf numFmtId="0" fontId="6" fillId="0" borderId="3" xfId="18" applyFont="1" applyBorder="1" applyAlignment="1">
      <alignment horizontal="center" vertical="top"/>
      <protection/>
    </xf>
    <xf numFmtId="172" fontId="6" fillId="0" borderId="4" xfId="18" applyNumberFormat="1" applyFont="1" applyBorder="1" applyAlignment="1">
      <alignment horizontal="center" vertical="top"/>
      <protection/>
    </xf>
    <xf numFmtId="0" fontId="6" fillId="0" borderId="2" xfId="18" applyFont="1" applyBorder="1" applyAlignment="1">
      <alignment horizontal="center" vertical="top"/>
      <protection/>
    </xf>
    <xf numFmtId="0" fontId="6" fillId="0" borderId="5" xfId="18" applyFont="1" applyBorder="1" applyAlignment="1">
      <alignment vertical="top"/>
      <protection/>
    </xf>
    <xf numFmtId="0" fontId="6" fillId="0" borderId="1" xfId="18" applyFont="1" applyBorder="1" applyAlignment="1">
      <alignment horizontal="center" vertical="top"/>
      <protection/>
    </xf>
    <xf numFmtId="0" fontId="6" fillId="0" borderId="5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left" vertical="top"/>
      <protection/>
    </xf>
    <xf numFmtId="0" fontId="6" fillId="0" borderId="3" xfId="18" applyFont="1" applyBorder="1">
      <alignment/>
      <protection/>
    </xf>
    <xf numFmtId="14" fontId="6" fillId="0" borderId="5" xfId="18" applyNumberFormat="1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center" vertical="top" wrapText="1"/>
      <protection/>
    </xf>
    <xf numFmtId="172" fontId="6" fillId="0" borderId="6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4" fontId="6" fillId="0" borderId="2" xfId="18" applyNumberFormat="1" applyFont="1" applyBorder="1" applyAlignment="1">
      <alignment horizontal="left" vertical="top"/>
      <protection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7" xfId="18" applyFont="1" applyBorder="1" applyAlignment="1">
      <alignment horizontal="center"/>
      <protection/>
    </xf>
    <xf numFmtId="172" fontId="9" fillId="0" borderId="7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5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2" xfId="18" applyNumberFormat="1" applyFont="1" applyFill="1" applyBorder="1" applyAlignment="1">
      <alignment vertical="top"/>
      <protection/>
    </xf>
    <xf numFmtId="0" fontId="6" fillId="0" borderId="2" xfId="18" applyFont="1" applyFill="1" applyBorder="1" applyAlignment="1">
      <alignment vertical="top"/>
      <protection/>
    </xf>
    <xf numFmtId="0" fontId="6" fillId="0" borderId="3" xfId="18" applyFont="1" applyFill="1" applyBorder="1" applyAlignment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" fontId="6" fillId="0" borderId="5" xfId="18" applyNumberFormat="1" applyFont="1" applyFill="1" applyBorder="1" applyAlignment="1">
      <alignment vertical="top"/>
      <protection/>
    </xf>
    <xf numFmtId="0" fontId="6" fillId="0" borderId="5" xfId="18" applyFont="1" applyFill="1" applyBorder="1" applyAlignment="1">
      <alignment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14" fontId="6" fillId="0" borderId="9" xfId="18" applyNumberFormat="1" applyFont="1" applyFill="1" applyBorder="1" applyAlignment="1">
      <alignment horizontal="left" vertical="top"/>
      <protection/>
    </xf>
    <xf numFmtId="172" fontId="6" fillId="0" borderId="2" xfId="18" applyNumberFormat="1" applyFont="1" applyFill="1" applyBorder="1" applyAlignment="1">
      <alignment horizontal="left" vertical="top"/>
      <protection/>
    </xf>
    <xf numFmtId="0" fontId="6" fillId="0" borderId="3" xfId="18" applyFont="1" applyFill="1" applyBorder="1">
      <alignment/>
      <protection/>
    </xf>
    <xf numFmtId="0" fontId="6" fillId="0" borderId="0" xfId="20" applyFont="1" applyFill="1">
      <alignment/>
      <protection/>
    </xf>
    <xf numFmtId="0" fontId="6" fillId="0" borderId="12" xfId="18" applyFont="1" applyFill="1" applyBorder="1" applyAlignment="1">
      <alignment horizontal="center" vertical="top"/>
      <protection/>
    </xf>
    <xf numFmtId="0" fontId="6" fillId="0" borderId="14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/>
      <protection/>
    </xf>
    <xf numFmtId="0" fontId="6" fillId="0" borderId="2" xfId="18" applyFont="1" applyFill="1" applyBorder="1" applyAlignment="1">
      <alignment horizontal="center" vertical="top"/>
      <protection/>
    </xf>
    <xf numFmtId="1" fontId="6" fillId="0" borderId="16" xfId="18" applyNumberFormat="1" applyFont="1" applyFill="1" applyBorder="1" applyAlignment="1">
      <alignment vertical="top"/>
      <protection/>
    </xf>
    <xf numFmtId="0" fontId="6" fillId="0" borderId="16" xfId="18" applyFont="1" applyFill="1" applyBorder="1" applyAlignment="1">
      <alignment horizontal="center" vertical="top" wrapText="1"/>
      <protection/>
    </xf>
    <xf numFmtId="172" fontId="6" fillId="0" borderId="16" xfId="18" applyNumberFormat="1" applyFont="1" applyFill="1" applyBorder="1" applyAlignment="1">
      <alignment horizontal="center" vertical="top" wrapText="1"/>
      <protection/>
    </xf>
    <xf numFmtId="0" fontId="6" fillId="0" borderId="6" xfId="18" applyFont="1" applyFill="1" applyBorder="1" applyAlignment="1">
      <alignment horizontal="center" vertical="top" wrapText="1"/>
      <protection/>
    </xf>
    <xf numFmtId="172" fontId="6" fillId="0" borderId="6" xfId="18" applyNumberFormat="1" applyFont="1" applyFill="1" applyBorder="1" applyAlignment="1" quotePrefix="1">
      <alignment horizontal="center" vertical="top" wrapText="1"/>
      <protection/>
    </xf>
    <xf numFmtId="14" fontId="6" fillId="0" borderId="14" xfId="18" applyNumberFormat="1" applyFont="1" applyFill="1" applyBorder="1" applyAlignment="1">
      <alignment horizontal="center" vertical="top"/>
      <protection/>
    </xf>
    <xf numFmtId="0" fontId="6" fillId="0" borderId="16" xfId="18" applyFont="1" applyFill="1" applyBorder="1" applyAlignment="1">
      <alignment horizontal="center" vertical="top"/>
      <protection/>
    </xf>
    <xf numFmtId="172" fontId="6" fillId="0" borderId="6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0" fontId="9" fillId="0" borderId="7" xfId="20" applyFont="1" applyFill="1" applyBorder="1" applyAlignment="1" quotePrefix="1">
      <alignment horizontal="center" vertical="top" wrapText="1"/>
      <protection/>
    </xf>
    <xf numFmtId="3" fontId="9" fillId="0" borderId="7" xfId="20" applyNumberFormat="1" applyFont="1" applyFill="1" applyBorder="1" applyAlignment="1">
      <alignment horizontal="center" vertical="top"/>
      <protection/>
    </xf>
    <xf numFmtId="172" fontId="9" fillId="0" borderId="7" xfId="20" applyNumberFormat="1" applyFont="1" applyFill="1" applyBorder="1" applyAlignment="1">
      <alignment horizontal="center" vertical="top"/>
      <protection/>
    </xf>
    <xf numFmtId="0" fontId="9" fillId="0" borderId="7" xfId="20" applyNumberFormat="1" applyFont="1" applyFill="1" applyBorder="1" applyAlignment="1" quotePrefix="1">
      <alignment horizontal="center" vertical="top" wrapText="1"/>
      <protection/>
    </xf>
    <xf numFmtId="14" fontId="9" fillId="0" borderId="7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2" xfId="18" applyNumberFormat="1" applyFont="1" applyBorder="1" applyAlignment="1">
      <alignment horizontal="center" vertical="top"/>
      <protection/>
    </xf>
    <xf numFmtId="1" fontId="6" fillId="0" borderId="5" xfId="18" applyNumberFormat="1" applyFont="1" applyBorder="1" applyAlignment="1">
      <alignment horizontal="center" vertical="top"/>
      <protection/>
    </xf>
    <xf numFmtId="1" fontId="6" fillId="0" borderId="17" xfId="19" applyNumberFormat="1" applyFont="1" applyBorder="1" applyAlignment="1">
      <alignment horizontal="center" vertical="top"/>
      <protection/>
    </xf>
    <xf numFmtId="172" fontId="6" fillId="0" borderId="18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9" fillId="0" borderId="7" xfId="20" applyNumberFormat="1" applyFont="1" applyFill="1" applyBorder="1" applyAlignment="1">
      <alignment horizontal="center" vertical="top"/>
      <protection/>
    </xf>
    <xf numFmtId="172" fontId="9" fillId="0" borderId="19" xfId="20" applyNumberFormat="1" applyFont="1" applyFill="1" applyBorder="1" applyAlignment="1">
      <alignment horizontal="center" vertical="top"/>
      <protection/>
    </xf>
    <xf numFmtId="183" fontId="6" fillId="0" borderId="0" xfId="0" applyNumberFormat="1" applyFont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18" xfId="19" applyNumberFormat="1" applyFont="1" applyBorder="1" applyAlignment="1">
      <alignment horizontal="center" vertical="center"/>
      <protection/>
    </xf>
    <xf numFmtId="9" fontId="6" fillId="0" borderId="18" xfId="19" applyNumberFormat="1" applyFont="1" applyBorder="1" applyAlignment="1">
      <alignment horizontal="center" vertical="center" wrapText="1"/>
      <protection/>
    </xf>
    <xf numFmtId="172" fontId="6" fillId="0" borderId="20" xfId="19" applyNumberFormat="1" applyFont="1" applyBorder="1" applyAlignment="1">
      <alignment horizontal="center" vertical="center"/>
      <protection/>
    </xf>
    <xf numFmtId="183" fontId="9" fillId="0" borderId="7" xfId="19" applyNumberFormat="1" applyFont="1" applyBorder="1" applyAlignment="1">
      <alignment horizontal="center" vertical="center"/>
      <protection/>
    </xf>
    <xf numFmtId="172" fontId="6" fillId="0" borderId="1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5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4" xfId="19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vertical="top"/>
      <protection/>
    </xf>
    <xf numFmtId="172" fontId="6" fillId="0" borderId="15" xfId="18" applyNumberFormat="1" applyFont="1" applyFill="1" applyBorder="1" applyAlignment="1" quotePrefix="1">
      <alignment horizontal="center" vertical="top" wrapText="1"/>
      <protection/>
    </xf>
    <xf numFmtId="14" fontId="6" fillId="0" borderId="6" xfId="18" applyNumberFormat="1" applyFont="1" applyFill="1" applyBorder="1" applyAlignment="1">
      <alignment horizontal="center" vertical="top"/>
      <protection/>
    </xf>
    <xf numFmtId="184" fontId="6" fillId="0" borderId="6" xfId="20" applyNumberFormat="1" applyFont="1" applyFill="1" applyBorder="1" applyAlignment="1">
      <alignment horizontal="center" vertical="top" wrapText="1"/>
      <protection/>
    </xf>
    <xf numFmtId="177" fontId="6" fillId="0" borderId="6" xfId="18" applyNumberFormat="1" applyFont="1" applyFill="1" applyBorder="1" applyAlignment="1">
      <alignment horizontal="center" vertical="top" wrapText="1"/>
      <protection/>
    </xf>
    <xf numFmtId="172" fontId="6" fillId="0" borderId="6" xfId="18" applyNumberFormat="1" applyFont="1" applyFill="1" applyBorder="1" applyAlignment="1">
      <alignment horizontal="center" vertical="top"/>
      <protection/>
    </xf>
    <xf numFmtId="1" fontId="6" fillId="0" borderId="21" xfId="20" applyNumberFormat="1" applyFont="1" applyFill="1" applyBorder="1" applyAlignment="1">
      <alignment horizontal="right" vertical="top"/>
      <protection/>
    </xf>
    <xf numFmtId="0" fontId="6" fillId="0" borderId="6" xfId="20" applyFont="1" applyFill="1" applyBorder="1" applyAlignment="1">
      <alignment horizontal="center" vertical="top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177" fontId="6" fillId="0" borderId="18" xfId="19" applyNumberFormat="1" applyFont="1" applyFill="1" applyBorder="1" applyAlignment="1">
      <alignment horizontal="center" vertical="center" wrapText="1"/>
      <protection/>
    </xf>
    <xf numFmtId="172" fontId="8" fillId="0" borderId="0" xfId="19" applyNumberFormat="1" applyFont="1" applyAlignment="1">
      <alignment horizontal="center"/>
      <protection/>
    </xf>
    <xf numFmtId="0" fontId="16" fillId="0" borderId="0" xfId="0" applyFont="1" applyAlignment="1">
      <alignment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77" fontId="6" fillId="0" borderId="0" xfId="18" applyNumberFormat="1" applyFont="1" applyFill="1" applyBorder="1" applyAlignment="1">
      <alignment horizontal="center" vertical="top" wrapText="1"/>
      <protection/>
    </xf>
    <xf numFmtId="172" fontId="13" fillId="0" borderId="6" xfId="18" applyNumberFormat="1" applyFont="1" applyFill="1" applyBorder="1" applyAlignment="1">
      <alignment horizontal="center" vertical="top" wrapText="1"/>
      <protection/>
    </xf>
    <xf numFmtId="172" fontId="6" fillId="0" borderId="0" xfId="19" applyNumberFormat="1" applyFont="1" applyAlignment="1">
      <alignment horizontal="left" vertical="center"/>
      <protection/>
    </xf>
    <xf numFmtId="177" fontId="6" fillId="0" borderId="2" xfId="20" applyNumberFormat="1" applyFont="1" applyFill="1" applyBorder="1" applyAlignment="1">
      <alignment horizontal="center" vertical="top" wrapText="1"/>
      <protection/>
    </xf>
    <xf numFmtId="177" fontId="6" fillId="0" borderId="6" xfId="20" applyNumberFormat="1" applyFont="1" applyFill="1" applyBorder="1" applyAlignment="1">
      <alignment horizontal="center" vertical="top" wrapText="1"/>
      <protection/>
    </xf>
    <xf numFmtId="172" fontId="6" fillId="0" borderId="6" xfId="20" applyNumberFormat="1" applyFont="1" applyFill="1" applyBorder="1" applyAlignment="1">
      <alignment horizontal="center" vertical="top"/>
      <protection/>
    </xf>
    <xf numFmtId="184" fontId="6" fillId="0" borderId="6" xfId="20" applyNumberFormat="1" applyFont="1" applyFill="1" applyBorder="1" applyAlignment="1">
      <alignment horizontal="center" vertical="top"/>
      <protection/>
    </xf>
    <xf numFmtId="3" fontId="6" fillId="0" borderId="6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horizontal="center" vertical="top" wrapText="1"/>
      <protection/>
    </xf>
    <xf numFmtId="184" fontId="6" fillId="0" borderId="0" xfId="20" applyNumberFormat="1" applyFont="1" applyFill="1" applyBorder="1" applyAlignment="1" quotePrefix="1">
      <alignment horizontal="center" vertical="top" wrapText="1"/>
      <protection/>
    </xf>
    <xf numFmtId="14" fontId="6" fillId="0" borderId="22" xfId="20" applyNumberFormat="1" applyFont="1" applyFill="1" applyBorder="1" applyAlignment="1">
      <alignment horizontal="center" vertical="top" wrapText="1"/>
      <protection/>
    </xf>
    <xf numFmtId="184" fontId="6" fillId="0" borderId="22" xfId="20" applyNumberFormat="1" applyFont="1" applyFill="1" applyBorder="1" applyAlignment="1">
      <alignment horizontal="center" vertical="top" wrapText="1"/>
      <protection/>
    </xf>
    <xf numFmtId="184" fontId="6" fillId="0" borderId="15" xfId="20" applyNumberFormat="1" applyFont="1" applyFill="1" applyBorder="1" applyAlignment="1">
      <alignment horizontal="center" vertical="top" wrapText="1"/>
      <protection/>
    </xf>
    <xf numFmtId="177" fontId="9" fillId="0" borderId="7" xfId="19" applyNumberFormat="1" applyFont="1" applyBorder="1" applyAlignment="1">
      <alignment horizontal="center" vertical="top"/>
      <protection/>
    </xf>
    <xf numFmtId="183" fontId="9" fillId="0" borderId="23" xfId="19" applyNumberFormat="1" applyFont="1" applyBorder="1" applyAlignment="1">
      <alignment horizontal="center" vertical="center"/>
      <protection/>
    </xf>
    <xf numFmtId="183" fontId="9" fillId="0" borderId="6" xfId="19" applyNumberFormat="1" applyFont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left" vertical="center" wrapText="1"/>
    </xf>
    <xf numFmtId="177" fontId="6" fillId="0" borderId="18" xfId="19" applyNumberFormat="1" applyFont="1" applyBorder="1" applyAlignment="1">
      <alignment horizontal="center" vertical="center"/>
      <protection/>
    </xf>
    <xf numFmtId="172" fontId="6" fillId="0" borderId="18" xfId="19" applyNumberFormat="1" applyFont="1" applyBorder="1" applyAlignment="1">
      <alignment horizontal="center" vertical="center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 wrapText="1"/>
      <protection/>
    </xf>
    <xf numFmtId="14" fontId="6" fillId="0" borderId="6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1" fontId="6" fillId="0" borderId="24" xfId="19" applyNumberFormat="1" applyFont="1" applyBorder="1" applyAlignment="1">
      <alignment horizontal="center" vertical="top"/>
      <protection/>
    </xf>
    <xf numFmtId="0" fontId="6" fillId="0" borderId="25" xfId="19" applyFont="1" applyBorder="1" applyAlignment="1">
      <alignment horizontal="left" vertical="top" wrapText="1"/>
      <protection/>
    </xf>
    <xf numFmtId="0" fontId="6" fillId="0" borderId="25" xfId="19" applyFont="1" applyBorder="1" applyAlignment="1">
      <alignment horizontal="center" vertical="center" wrapText="1"/>
      <protection/>
    </xf>
    <xf numFmtId="172" fontId="6" fillId="0" borderId="25" xfId="19" applyNumberFormat="1" applyFont="1" applyFill="1" applyBorder="1" applyAlignment="1">
      <alignment horizontal="center" vertical="center" wrapText="1"/>
      <protection/>
    </xf>
    <xf numFmtId="172" fontId="6" fillId="0" borderId="25" xfId="19" applyNumberFormat="1" applyFont="1" applyBorder="1" applyAlignment="1">
      <alignment horizontal="center" vertical="center"/>
      <protection/>
    </xf>
    <xf numFmtId="177" fontId="6" fillId="0" borderId="25" xfId="19" applyNumberFormat="1" applyFont="1" applyBorder="1" applyAlignment="1">
      <alignment horizontal="center" vertical="center"/>
      <protection/>
    </xf>
    <xf numFmtId="9" fontId="6" fillId="0" borderId="25" xfId="19" applyNumberFormat="1" applyFont="1" applyFill="1" applyBorder="1" applyAlignment="1">
      <alignment horizontal="center" vertical="center" wrapText="1"/>
      <protection/>
    </xf>
    <xf numFmtId="9" fontId="6" fillId="0" borderId="25" xfId="19" applyNumberFormat="1" applyFont="1" applyBorder="1" applyAlignment="1">
      <alignment horizontal="center" vertical="center" wrapText="1"/>
      <protection/>
    </xf>
    <xf numFmtId="172" fontId="6" fillId="0" borderId="25" xfId="19" applyNumberFormat="1" applyFont="1" applyBorder="1" applyAlignment="1">
      <alignment horizontal="center" vertical="center" wrapText="1"/>
      <protection/>
    </xf>
    <xf numFmtId="172" fontId="9" fillId="0" borderId="7" xfId="19" applyNumberFormat="1" applyFont="1" applyBorder="1" applyAlignment="1">
      <alignment horizontal="center" vertical="center" wrapText="1"/>
      <protection/>
    </xf>
    <xf numFmtId="172" fontId="9" fillId="0" borderId="7" xfId="19" applyNumberFormat="1" applyFont="1" applyBorder="1" applyAlignment="1">
      <alignment horizontal="center" vertical="center"/>
      <protection/>
    </xf>
    <xf numFmtId="172" fontId="6" fillId="0" borderId="26" xfId="19" applyNumberFormat="1" applyFont="1" applyBorder="1" applyAlignment="1">
      <alignment horizontal="center" vertical="center"/>
      <protection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83" fontId="6" fillId="0" borderId="6" xfId="0" applyNumberFormat="1" applyFont="1" applyBorder="1" applyAlignment="1">
      <alignment/>
    </xf>
    <xf numFmtId="18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183" fontId="9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/>
    </xf>
    <xf numFmtId="0" fontId="0" fillId="0" borderId="2" xfId="0" applyBorder="1" applyAlignment="1">
      <alignment horizontal="center" vertical="center"/>
    </xf>
    <xf numFmtId="172" fontId="6" fillId="0" borderId="16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183" fontId="6" fillId="0" borderId="8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0" fontId="9" fillId="0" borderId="8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0" fontId="9" fillId="0" borderId="27" xfId="18" applyFont="1" applyBorder="1" applyAlignment="1" quotePrefix="1">
      <alignment horizontal="center" vertical="top"/>
      <protection/>
    </xf>
    <xf numFmtId="172" fontId="6" fillId="0" borderId="3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4" fontId="9" fillId="0" borderId="8" xfId="18" applyNumberFormat="1" applyFont="1" applyBorder="1" applyAlignment="1">
      <alignment horizontal="center" vertical="top"/>
      <protection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8" xfId="19" applyFont="1" applyBorder="1" applyAlignment="1">
      <alignment horizontal="left" vertical="center" wrapText="1"/>
      <protection/>
    </xf>
    <xf numFmtId="0" fontId="11" fillId="0" borderId="28" xfId="19" applyFont="1" applyBorder="1" applyAlignment="1">
      <alignment horizontal="left" vertical="center" wrapText="1"/>
      <protection/>
    </xf>
    <xf numFmtId="172" fontId="6" fillId="0" borderId="1" xfId="18" applyNumberFormat="1" applyFont="1" applyBorder="1" applyAlignment="1">
      <alignment horizontal="center" vertical="top"/>
      <protection/>
    </xf>
    <xf numFmtId="172" fontId="6" fillId="0" borderId="15" xfId="18" applyNumberFormat="1" applyFont="1" applyBorder="1" applyAlignment="1">
      <alignment horizontal="center" vertical="top"/>
      <protection/>
    </xf>
    <xf numFmtId="172" fontId="6" fillId="0" borderId="3" xfId="18" applyNumberFormat="1" applyFont="1" applyBorder="1" applyAlignment="1" quotePrefix="1">
      <alignment horizontal="center" vertical="center"/>
      <protection/>
    </xf>
    <xf numFmtId="172" fontId="6" fillId="0" borderId="4" xfId="18" applyNumberFormat="1" applyFont="1" applyBorder="1" applyAlignment="1" quotePrefix="1">
      <alignment horizontal="center" vertical="center"/>
      <protection/>
    </xf>
    <xf numFmtId="172" fontId="6" fillId="0" borderId="9" xfId="18" applyNumberFormat="1" applyFont="1" applyBorder="1" applyAlignment="1" quotePrefix="1">
      <alignment horizontal="center" vertical="center"/>
      <protection/>
    </xf>
    <xf numFmtId="172" fontId="8" fillId="0" borderId="0" xfId="19" applyNumberFormat="1" applyFont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8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0" fontId="9" fillId="0" borderId="27" xfId="18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172" fontId="6" fillId="0" borderId="27" xfId="18" applyNumberFormat="1" applyFont="1" applyFill="1" applyBorder="1" applyAlignment="1">
      <alignment horizontal="center" vertical="top"/>
      <protection/>
    </xf>
    <xf numFmtId="14" fontId="9" fillId="0" borderId="8" xfId="18" applyNumberFormat="1" applyFont="1" applyFill="1" applyBorder="1" applyAlignment="1">
      <alignment horizontal="center" vertical="top"/>
      <protection/>
    </xf>
    <xf numFmtId="0" fontId="9" fillId="0" borderId="8" xfId="20" applyFont="1" applyFill="1" applyBorder="1" applyAlignment="1">
      <alignment horizontal="left" vertical="top" wrapText="1"/>
      <protection/>
    </xf>
    <xf numFmtId="0" fontId="9" fillId="0" borderId="11" xfId="20" applyFont="1" applyFill="1" applyBorder="1" applyAlignment="1">
      <alignment horizontal="left" vertical="top" wrapText="1"/>
      <protection/>
    </xf>
    <xf numFmtId="172" fontId="6" fillId="0" borderId="12" xfId="18" applyNumberFormat="1" applyFont="1" applyFill="1" applyBorder="1" applyAlignment="1">
      <alignment horizontal="center" vertical="top"/>
      <protection/>
    </xf>
    <xf numFmtId="172" fontId="6" fillId="0" borderId="14" xfId="18" applyNumberFormat="1" applyFont="1" applyFill="1" applyBorder="1" applyAlignment="1">
      <alignment horizontal="center" vertical="top"/>
      <protection/>
    </xf>
    <xf numFmtId="172" fontId="6" fillId="0" borderId="3" xfId="18" applyNumberFormat="1" applyFont="1" applyFill="1" applyBorder="1" applyAlignment="1" quotePrefix="1">
      <alignment horizontal="center" vertical="top"/>
      <protection/>
    </xf>
    <xf numFmtId="172" fontId="6" fillId="0" borderId="9" xfId="18" applyNumberFormat="1" applyFont="1" applyFill="1" applyBorder="1" applyAlignment="1" quotePrefix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15" xfId="18" applyFont="1" applyFill="1" applyBorder="1" applyAlignment="1">
      <alignment horizontal="center" vertical="top"/>
      <protection/>
    </xf>
    <xf numFmtId="172" fontId="6" fillId="0" borderId="3" xfId="18" applyNumberFormat="1" applyFont="1" applyFill="1" applyBorder="1" applyAlignment="1" quotePrefix="1">
      <alignment horizontal="center" vertical="top" wrapText="1"/>
      <protection/>
    </xf>
    <xf numFmtId="172" fontId="6" fillId="0" borderId="4" xfId="18" applyNumberFormat="1" applyFont="1" applyFill="1" applyBorder="1" applyAlignment="1" quotePrefix="1">
      <alignment horizontal="center" vertical="top" wrapText="1"/>
      <protection/>
    </xf>
    <xf numFmtId="172" fontId="6" fillId="0" borderId="9" xfId="18" applyNumberFormat="1" applyFont="1" applyFill="1" applyBorder="1" applyAlignment="1" quotePrefix="1">
      <alignment horizontal="center" vertical="top" wrapText="1"/>
      <protection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2" xfId="18" applyFont="1" applyFill="1" applyBorder="1" applyAlignment="1">
      <alignment horizontal="center" vertical="top" wrapText="1"/>
      <protection/>
    </xf>
    <xf numFmtId="0" fontId="0" fillId="0" borderId="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13</xdr:row>
      <xdr:rowOff>0</xdr:rowOff>
    </xdr:from>
    <xdr:to>
      <xdr:col>1</xdr:col>
      <xdr:colOff>1466850</xdr:colOff>
      <xdr:row>13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24025" y="50101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1466850</xdr:colOff>
      <xdr:row>13</xdr:row>
      <xdr:rowOff>0</xdr:rowOff>
    </xdr:from>
    <xdr:to>
      <xdr:col>1</xdr:col>
      <xdr:colOff>1466850</xdr:colOff>
      <xdr:row>13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24025" y="50101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1466850</xdr:colOff>
      <xdr:row>13</xdr:row>
      <xdr:rowOff>0</xdr:rowOff>
    </xdr:from>
    <xdr:to>
      <xdr:col>1</xdr:col>
      <xdr:colOff>1466850</xdr:colOff>
      <xdr:row>13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24025" y="50101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286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523875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441960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441960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17</xdr:row>
      <xdr:rowOff>0</xdr:rowOff>
    </xdr:from>
    <xdr:to>
      <xdr:col>2</xdr:col>
      <xdr:colOff>828675</xdr:colOff>
      <xdr:row>17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286125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523875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17</xdr:row>
      <xdr:rowOff>0</xdr:rowOff>
    </xdr:from>
    <xdr:to>
      <xdr:col>5</xdr:col>
      <xdr:colOff>400050</xdr:colOff>
      <xdr:row>17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441960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441960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4419600" y="1703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="75" zoomScaleNormal="75" workbookViewId="0" topLeftCell="E1">
      <selection activeCell="F2" sqref="F2"/>
    </sheetView>
  </sheetViews>
  <sheetFormatPr defaultColWidth="9.00390625" defaultRowHeight="12.75"/>
  <cols>
    <col min="1" max="1" width="3.375" style="40" customWidth="1"/>
    <col min="2" max="2" width="19.25390625" style="40" customWidth="1"/>
    <col min="3" max="3" width="9.00390625" style="4" customWidth="1"/>
    <col min="4" max="4" width="10.625" style="40" customWidth="1"/>
    <col min="5" max="5" width="9.75390625" style="40" customWidth="1"/>
    <col min="6" max="6" width="11.125" style="40" customWidth="1"/>
    <col min="7" max="7" width="13.625" style="40" customWidth="1"/>
    <col min="8" max="8" width="8.375" style="46" customWidth="1"/>
    <col min="9" max="9" width="12.00390625" style="40" customWidth="1"/>
    <col min="10" max="10" width="12.625" style="45" customWidth="1"/>
    <col min="11" max="11" width="11.00390625" style="40" customWidth="1"/>
    <col min="12" max="12" width="13.375" style="40" customWidth="1"/>
    <col min="13" max="13" width="11.875" style="45" customWidth="1"/>
    <col min="14" max="14" width="12.00390625" style="45" customWidth="1"/>
    <col min="15" max="15" width="12.125" style="40" customWidth="1"/>
    <col min="16" max="16" width="12.125" style="45" customWidth="1"/>
    <col min="17" max="17" width="13.00390625" style="45" customWidth="1"/>
    <col min="18" max="16384" width="9.125" style="40" customWidth="1"/>
  </cols>
  <sheetData>
    <row r="1" spans="15:18" ht="15.75">
      <c r="O1" s="249" t="s">
        <v>67</v>
      </c>
      <c r="P1" s="250"/>
      <c r="Q1" s="158"/>
      <c r="R1" s="45"/>
    </row>
    <row r="2" spans="9:18" ht="15.75">
      <c r="I2" s="45" t="s">
        <v>39</v>
      </c>
      <c r="O2" s="251" t="s">
        <v>54</v>
      </c>
      <c r="P2" s="251"/>
      <c r="Q2" s="251"/>
      <c r="R2" s="252"/>
    </row>
    <row r="3" spans="9:18" ht="15.75">
      <c r="I3" s="45"/>
      <c r="O3" s="251" t="s">
        <v>55</v>
      </c>
      <c r="P3" s="251"/>
      <c r="Q3" s="251"/>
      <c r="R3" s="176"/>
    </row>
    <row r="4" spans="9:18" ht="15.75">
      <c r="I4" s="45"/>
      <c r="O4" s="249" t="s">
        <v>89</v>
      </c>
      <c r="P4" s="253"/>
      <c r="Q4" s="253"/>
      <c r="R4" s="252"/>
    </row>
    <row r="5" spans="9:15" ht="15.75">
      <c r="I5" s="45"/>
      <c r="J5" s="171"/>
      <c r="K5" s="172"/>
      <c r="L5" s="172"/>
      <c r="O5" s="172"/>
    </row>
    <row r="6" spans="1:17" s="26" customFormat="1" ht="140.25" customHeight="1">
      <c r="A6" s="24"/>
      <c r="B6" s="239" t="s">
        <v>68</v>
      </c>
      <c r="C6" s="240"/>
      <c r="D6" s="240"/>
      <c r="E6" s="240"/>
      <c r="F6" s="240"/>
      <c r="G6" s="240"/>
      <c r="H6" s="240"/>
      <c r="I6" s="240"/>
      <c r="J6" s="241"/>
      <c r="K6" s="241"/>
      <c r="L6" s="27"/>
      <c r="M6" s="25"/>
      <c r="N6" s="28"/>
      <c r="O6" s="27"/>
      <c r="P6" s="25"/>
      <c r="Q6" s="28"/>
    </row>
    <row r="7" spans="1:17" s="34" customFormat="1" ht="18.75">
      <c r="A7" s="29"/>
      <c r="B7" s="30" t="s">
        <v>40</v>
      </c>
      <c r="C7" s="31"/>
      <c r="D7" s="32"/>
      <c r="E7" s="32"/>
      <c r="F7" s="32"/>
      <c r="G7" s="33"/>
      <c r="H7" s="33"/>
      <c r="J7" s="35"/>
      <c r="K7" s="36"/>
      <c r="L7" s="35"/>
      <c r="M7" s="32"/>
      <c r="N7" s="32"/>
      <c r="O7" s="35"/>
      <c r="P7" s="32"/>
      <c r="Q7" s="32"/>
    </row>
    <row r="8" spans="1:17" s="34" customFormat="1" ht="18.75">
      <c r="A8" s="29"/>
      <c r="B8" s="30"/>
      <c r="C8" s="37"/>
      <c r="D8" s="32"/>
      <c r="E8" s="32"/>
      <c r="F8" s="32"/>
      <c r="G8" s="33"/>
      <c r="H8" s="33"/>
      <c r="J8" s="35"/>
      <c r="K8" s="36"/>
      <c r="L8" s="35"/>
      <c r="M8" s="32"/>
      <c r="N8" s="32"/>
      <c r="O8" s="35"/>
      <c r="P8" s="32"/>
      <c r="Q8" s="32"/>
    </row>
    <row r="9" spans="1:17" s="8" customFormat="1" ht="15" customHeight="1" thickBot="1">
      <c r="A9" s="5"/>
      <c r="B9" s="9"/>
      <c r="C9" s="10"/>
      <c r="D9" s="6"/>
      <c r="E9" s="6"/>
      <c r="F9" s="6"/>
      <c r="G9" s="7"/>
      <c r="H9" s="11"/>
      <c r="I9" s="6"/>
      <c r="J9" s="6"/>
      <c r="K9" s="6"/>
      <c r="L9" s="10"/>
      <c r="N9" s="6"/>
      <c r="O9" s="10"/>
      <c r="Q9" s="6" t="s">
        <v>0</v>
      </c>
    </row>
    <row r="10" spans="1:17" s="8" customFormat="1" ht="13.5" thickBot="1">
      <c r="A10" s="135" t="s">
        <v>2</v>
      </c>
      <c r="B10" s="12"/>
      <c r="C10" s="13" t="s">
        <v>3</v>
      </c>
      <c r="D10" s="246" t="s">
        <v>4</v>
      </c>
      <c r="E10" s="247"/>
      <c r="F10" s="248"/>
      <c r="G10" s="15"/>
      <c r="H10" s="236" t="s">
        <v>5</v>
      </c>
      <c r="I10" s="237"/>
      <c r="J10" s="237"/>
      <c r="K10" s="237"/>
      <c r="L10" s="237"/>
      <c r="M10" s="237"/>
      <c r="N10" s="237"/>
      <c r="O10" s="237"/>
      <c r="P10" s="237"/>
      <c r="Q10" s="238"/>
    </row>
    <row r="11" spans="1:17" s="8" customFormat="1" ht="13.5" thickBot="1">
      <c r="A11" s="136" t="s">
        <v>6</v>
      </c>
      <c r="B11" s="16"/>
      <c r="C11" s="17" t="s">
        <v>7</v>
      </c>
      <c r="D11" s="155"/>
      <c r="E11" s="156"/>
      <c r="F11" s="157"/>
      <c r="G11" s="18"/>
      <c r="H11" s="38"/>
      <c r="I11" s="19"/>
      <c r="J11" s="20"/>
      <c r="K11" s="14"/>
      <c r="L11" s="231" t="s">
        <v>46</v>
      </c>
      <c r="M11" s="232"/>
      <c r="N11" s="233"/>
      <c r="O11" s="231" t="s">
        <v>66</v>
      </c>
      <c r="P11" s="232"/>
      <c r="Q11" s="233"/>
    </row>
    <row r="12" spans="1:17" s="8" customFormat="1" ht="13.5" thickBot="1">
      <c r="A12" s="136"/>
      <c r="B12" s="16"/>
      <c r="C12" s="17" t="s">
        <v>8</v>
      </c>
      <c r="D12" s="155"/>
      <c r="E12" s="156"/>
      <c r="F12" s="157"/>
      <c r="G12" s="18"/>
      <c r="H12" s="21" t="s">
        <v>9</v>
      </c>
      <c r="I12" s="18" t="s">
        <v>10</v>
      </c>
      <c r="J12" s="244" t="s">
        <v>11</v>
      </c>
      <c r="K12" s="245"/>
      <c r="L12" s="15" t="s">
        <v>10</v>
      </c>
      <c r="M12" s="234" t="s">
        <v>11</v>
      </c>
      <c r="N12" s="235"/>
      <c r="O12" s="15" t="s">
        <v>10</v>
      </c>
      <c r="P12" s="234" t="s">
        <v>11</v>
      </c>
      <c r="Q12" s="235"/>
    </row>
    <row r="13" spans="1:17" s="8" customFormat="1" ht="82.5" customHeight="1" thickBot="1">
      <c r="A13" s="193"/>
      <c r="B13" s="194" t="s">
        <v>1</v>
      </c>
      <c r="C13" s="194" t="s">
        <v>12</v>
      </c>
      <c r="D13" s="22" t="s">
        <v>63</v>
      </c>
      <c r="E13" s="22" t="s">
        <v>64</v>
      </c>
      <c r="F13" s="22" t="s">
        <v>65</v>
      </c>
      <c r="G13" s="194" t="s">
        <v>38</v>
      </c>
      <c r="H13" s="195" t="s">
        <v>14</v>
      </c>
      <c r="I13" s="196"/>
      <c r="J13" s="22" t="s">
        <v>15</v>
      </c>
      <c r="K13" s="23" t="s">
        <v>16</v>
      </c>
      <c r="L13" s="194"/>
      <c r="M13" s="22" t="s">
        <v>15</v>
      </c>
      <c r="N13" s="23" t="s">
        <v>16</v>
      </c>
      <c r="O13" s="194"/>
      <c r="P13" s="22" t="s">
        <v>15</v>
      </c>
      <c r="Q13" s="23" t="s">
        <v>16</v>
      </c>
    </row>
    <row r="14" spans="1:17" s="39" customFormat="1" ht="57" customHeight="1">
      <c r="A14" s="137">
        <v>1</v>
      </c>
      <c r="B14" s="190" t="s">
        <v>42</v>
      </c>
      <c r="C14" s="169" t="s">
        <v>44</v>
      </c>
      <c r="D14" s="138">
        <v>36335.7</v>
      </c>
      <c r="E14" s="151">
        <v>0</v>
      </c>
      <c r="F14" s="191">
        <f>E14/D14</f>
        <v>0</v>
      </c>
      <c r="G14" s="170" t="s">
        <v>62</v>
      </c>
      <c r="H14" s="152" t="s">
        <v>50</v>
      </c>
      <c r="I14" s="192">
        <f>SUM(J14:K14)</f>
        <v>36335.7</v>
      </c>
      <c r="J14" s="151">
        <v>36335.7</v>
      </c>
      <c r="K14" s="151">
        <v>0</v>
      </c>
      <c r="L14" s="151">
        <f>SUM(M14:N14)</f>
        <v>0</v>
      </c>
      <c r="M14" s="151">
        <v>0</v>
      </c>
      <c r="N14" s="151">
        <v>0</v>
      </c>
      <c r="O14" s="151">
        <f>SUM(P14:Q14)</f>
        <v>0</v>
      </c>
      <c r="P14" s="151">
        <v>0</v>
      </c>
      <c r="Q14" s="153">
        <v>0</v>
      </c>
    </row>
    <row r="15" spans="1:17" s="39" customFormat="1" ht="43.5" customHeight="1" thickBot="1">
      <c r="A15" s="197">
        <v>2</v>
      </c>
      <c r="B15" s="198" t="s">
        <v>37</v>
      </c>
      <c r="C15" s="199" t="s">
        <v>45</v>
      </c>
      <c r="D15" s="200">
        <v>302000</v>
      </c>
      <c r="E15" s="201">
        <v>301984</v>
      </c>
      <c r="F15" s="202">
        <f>E15/D15</f>
        <v>0.9999470198675496</v>
      </c>
      <c r="G15" s="203">
        <v>0.01</v>
      </c>
      <c r="H15" s="204" t="s">
        <v>44</v>
      </c>
      <c r="I15" s="205">
        <f>SUM(J15:K15)</f>
        <v>303980.1</v>
      </c>
      <c r="J15" s="201">
        <v>302000</v>
      </c>
      <c r="K15" s="201">
        <v>1980.1</v>
      </c>
      <c r="L15" s="201">
        <f>SUM(M15:N15)</f>
        <v>303980.1</v>
      </c>
      <c r="M15" s="201">
        <v>302000</v>
      </c>
      <c r="N15" s="201">
        <v>1980.1</v>
      </c>
      <c r="O15" s="201">
        <f>SUM(P15:Q15)</f>
        <v>303852.6</v>
      </c>
      <c r="P15" s="201">
        <v>301984</v>
      </c>
      <c r="Q15" s="208">
        <v>1868.6</v>
      </c>
    </row>
    <row r="16" spans="1:17" s="41" customFormat="1" ht="16.5" customHeight="1" thickBot="1">
      <c r="A16" s="242" t="s">
        <v>43</v>
      </c>
      <c r="B16" s="243"/>
      <c r="C16" s="42"/>
      <c r="D16" s="154">
        <f>SUM(D14:D15)</f>
        <v>338335.7</v>
      </c>
      <c r="E16" s="43"/>
      <c r="F16" s="187"/>
      <c r="G16" s="43"/>
      <c r="H16" s="43"/>
      <c r="I16" s="206">
        <f>SUM(J16:K16)</f>
        <v>340315.8</v>
      </c>
      <c r="J16" s="154">
        <f>SUM(J14:J15)</f>
        <v>338335.7</v>
      </c>
      <c r="K16" s="154">
        <f>SUM(K14:K15)</f>
        <v>1980.1</v>
      </c>
      <c r="L16" s="207">
        <f>SUM(M16:N16)</f>
        <v>303980.1</v>
      </c>
      <c r="M16" s="154">
        <f>SUM(M14:M15)</f>
        <v>302000</v>
      </c>
      <c r="N16" s="154">
        <f>SUM(N14:N15)</f>
        <v>1980.1</v>
      </c>
      <c r="O16" s="207">
        <f>SUM(P16:Q16)</f>
        <v>303852.6</v>
      </c>
      <c r="P16" s="188">
        <f>SUM(P14:P15)</f>
        <v>301984</v>
      </c>
      <c r="Q16" s="189">
        <f>SUM(Q14:Q15)</f>
        <v>1868.6</v>
      </c>
    </row>
    <row r="17" spans="2:4" ht="12.75">
      <c r="B17" s="44"/>
      <c r="D17" s="160"/>
    </row>
    <row r="18" spans="1:17" s="47" customFormat="1" ht="12.75">
      <c r="A18" s="40"/>
      <c r="B18" s="41"/>
      <c r="C18" s="4"/>
      <c r="D18" s="51"/>
      <c r="E18" s="40"/>
      <c r="F18" s="40"/>
      <c r="G18" s="40"/>
      <c r="H18" s="46"/>
      <c r="I18" s="48"/>
      <c r="J18" s="45"/>
      <c r="K18" s="48"/>
      <c r="L18" s="40"/>
      <c r="M18" s="45"/>
      <c r="N18" s="49"/>
      <c r="O18" s="40"/>
      <c r="P18" s="45"/>
      <c r="Q18" s="49"/>
    </row>
    <row r="19" spans="2:17" ht="12.75">
      <c r="B19" s="50"/>
      <c r="D19" s="51"/>
      <c r="E19" s="51"/>
      <c r="F19" s="51"/>
      <c r="G19" s="51"/>
      <c r="H19" s="141"/>
      <c r="I19" s="139"/>
      <c r="J19" s="51"/>
      <c r="K19" s="51"/>
      <c r="L19" s="51"/>
      <c r="M19" s="51"/>
      <c r="N19" s="51"/>
      <c r="O19" s="51"/>
      <c r="P19" s="51"/>
      <c r="Q19" s="51"/>
    </row>
    <row r="20" spans="4:17" ht="12.75">
      <c r="D20" s="52"/>
      <c r="E20" s="52"/>
      <c r="I20" s="140"/>
      <c r="K20" s="51"/>
      <c r="L20" s="51"/>
      <c r="M20" s="51"/>
      <c r="N20" s="49"/>
      <c r="O20" s="51"/>
      <c r="P20" s="51"/>
      <c r="Q20" s="49"/>
    </row>
    <row r="21" spans="4:16" ht="12.75">
      <c r="D21" s="52"/>
      <c r="E21" s="49"/>
      <c r="H21" s="142"/>
      <c r="I21" s="51"/>
      <c r="M21" s="51"/>
      <c r="P21" s="51"/>
    </row>
    <row r="22" spans="4:16" ht="12.75">
      <c r="D22" s="52"/>
      <c r="K22" s="159"/>
      <c r="L22" s="51"/>
      <c r="M22" s="51"/>
      <c r="O22" s="51"/>
      <c r="P22" s="51"/>
    </row>
    <row r="23" spans="13:16" ht="12.75">
      <c r="M23" s="51"/>
      <c r="P23" s="51"/>
    </row>
    <row r="24" spans="13:16" ht="12.75">
      <c r="M24" s="51"/>
      <c r="P24" s="51"/>
    </row>
  </sheetData>
  <mergeCells count="13">
    <mergeCell ref="O1:P1"/>
    <mergeCell ref="O3:Q3"/>
    <mergeCell ref="O2:R2"/>
    <mergeCell ref="O4:R4"/>
    <mergeCell ref="A16:B16"/>
    <mergeCell ref="J12:K12"/>
    <mergeCell ref="M12:N12"/>
    <mergeCell ref="D10:F10"/>
    <mergeCell ref="L11:N11"/>
    <mergeCell ref="O11:Q11"/>
    <mergeCell ref="P12:Q12"/>
    <mergeCell ref="H10:Q10"/>
    <mergeCell ref="B6:K6"/>
  </mergeCells>
  <printOptions/>
  <pageMargins left="0.6" right="0.24" top="0.81" bottom="0.5" header="0.5" footer="0.09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D15">
      <selection activeCell="P23" sqref="P23"/>
    </sheetView>
  </sheetViews>
  <sheetFormatPr defaultColWidth="9.00390625" defaultRowHeight="12.75"/>
  <cols>
    <col min="1" max="1" width="3.625" style="95" customWidth="1"/>
    <col min="2" max="2" width="28.625" style="118" customWidth="1"/>
    <col min="3" max="3" width="10.875" style="134" customWidth="1"/>
    <col min="4" max="4" width="9.625" style="95" customWidth="1"/>
    <col min="5" max="5" width="2.75390625" style="95" hidden="1" customWidth="1"/>
    <col min="6" max="6" width="5.25390625" style="95" customWidth="1"/>
    <col min="7" max="7" width="10.75390625" style="116" customWidth="1"/>
    <col min="8" max="8" width="11.75390625" style="116" customWidth="1"/>
    <col min="9" max="9" width="11.875" style="116" customWidth="1"/>
    <col min="10" max="10" width="10.00390625" style="117" customWidth="1"/>
    <col min="11" max="11" width="9.125" style="95" customWidth="1"/>
    <col min="12" max="12" width="10.75390625" style="95" customWidth="1"/>
    <col min="13" max="13" width="10.875" style="118" customWidth="1"/>
    <col min="14" max="14" width="10.125" style="118" customWidth="1"/>
    <col min="15" max="15" width="11.25390625" style="95" customWidth="1"/>
    <col min="16" max="16" width="13.625" style="95" customWidth="1"/>
    <col min="17" max="17" width="9.875" style="118" customWidth="1"/>
    <col min="18" max="18" width="11.25390625" style="95" customWidth="1"/>
    <col min="19" max="19" width="12.375" style="95" customWidth="1"/>
    <col min="20" max="16384" width="9.125" style="95" customWidth="1"/>
  </cols>
  <sheetData>
    <row r="1" spans="1:19" s="81" customFormat="1" ht="18" customHeight="1">
      <c r="A1" s="74"/>
      <c r="B1" s="147" t="s">
        <v>41</v>
      </c>
      <c r="C1" s="148"/>
      <c r="D1" s="146"/>
      <c r="E1" s="146"/>
      <c r="F1" s="146"/>
      <c r="G1" s="148"/>
      <c r="H1" s="76"/>
      <c r="I1" s="78"/>
      <c r="J1" s="78"/>
      <c r="K1" s="79"/>
      <c r="L1" s="77"/>
      <c r="M1" s="149"/>
      <c r="N1" s="150"/>
      <c r="O1" s="150"/>
      <c r="P1" s="82"/>
      <c r="Q1" s="150"/>
      <c r="R1" s="150"/>
      <c r="S1" s="82"/>
    </row>
    <row r="2" spans="1:19" s="81" customFormat="1" ht="16.5" customHeight="1" thickBot="1">
      <c r="A2" s="74"/>
      <c r="B2" s="75"/>
      <c r="C2" s="76"/>
      <c r="D2" s="77"/>
      <c r="E2" s="77"/>
      <c r="F2" s="77"/>
      <c r="G2" s="76"/>
      <c r="H2" s="76"/>
      <c r="I2" s="76"/>
      <c r="J2" s="83"/>
      <c r="K2" s="80"/>
      <c r="L2" s="77"/>
      <c r="M2" s="77"/>
      <c r="N2" s="80"/>
      <c r="P2" s="84"/>
      <c r="Q2" s="80"/>
      <c r="S2" s="84" t="s">
        <v>0</v>
      </c>
    </row>
    <row r="3" spans="1:19" s="81" customFormat="1" ht="19.5" customHeight="1" thickBot="1">
      <c r="A3" s="85" t="s">
        <v>2</v>
      </c>
      <c r="B3" s="86"/>
      <c r="C3" s="87" t="s">
        <v>3</v>
      </c>
      <c r="D3" s="268" t="s">
        <v>23</v>
      </c>
      <c r="E3" s="269"/>
      <c r="F3" s="270"/>
      <c r="G3" s="277" t="s">
        <v>34</v>
      </c>
      <c r="H3" s="264" t="s">
        <v>24</v>
      </c>
      <c r="I3" s="265"/>
      <c r="J3" s="259" t="s">
        <v>5</v>
      </c>
      <c r="K3" s="237"/>
      <c r="L3" s="237"/>
      <c r="M3" s="237"/>
      <c r="N3" s="237"/>
      <c r="O3" s="237"/>
      <c r="P3" s="237"/>
      <c r="Q3" s="237"/>
      <c r="R3" s="237"/>
      <c r="S3" s="238"/>
    </row>
    <row r="4" spans="1:19" ht="24.75" customHeight="1" thickBot="1">
      <c r="A4" s="89" t="s">
        <v>6</v>
      </c>
      <c r="B4" s="90"/>
      <c r="C4" s="91" t="s">
        <v>7</v>
      </c>
      <c r="D4" s="271"/>
      <c r="E4" s="272"/>
      <c r="F4" s="273"/>
      <c r="G4" s="278"/>
      <c r="H4" s="266" t="s">
        <v>25</v>
      </c>
      <c r="I4" s="267"/>
      <c r="J4" s="92"/>
      <c r="K4" s="93"/>
      <c r="L4" s="94"/>
      <c r="M4" s="88"/>
      <c r="N4" s="254" t="s">
        <v>46</v>
      </c>
      <c r="O4" s="255"/>
      <c r="P4" s="256"/>
      <c r="Q4" s="254" t="s">
        <v>66</v>
      </c>
      <c r="R4" s="255"/>
      <c r="S4" s="256"/>
    </row>
    <row r="5" spans="1:19" s="73" customFormat="1" ht="21.75" customHeight="1" thickBot="1">
      <c r="A5" s="89"/>
      <c r="B5" s="90"/>
      <c r="C5" s="91" t="s">
        <v>8</v>
      </c>
      <c r="D5" s="274"/>
      <c r="E5" s="275"/>
      <c r="F5" s="276"/>
      <c r="G5" s="278"/>
      <c r="H5" s="96"/>
      <c r="I5" s="97"/>
      <c r="J5" s="98" t="s">
        <v>9</v>
      </c>
      <c r="K5" s="99" t="s">
        <v>10</v>
      </c>
      <c r="L5" s="262" t="s">
        <v>11</v>
      </c>
      <c r="M5" s="263"/>
      <c r="N5" s="100" t="s">
        <v>10</v>
      </c>
      <c r="O5" s="257" t="s">
        <v>11</v>
      </c>
      <c r="P5" s="258"/>
      <c r="Q5" s="100" t="s">
        <v>10</v>
      </c>
      <c r="R5" s="257" t="s">
        <v>11</v>
      </c>
      <c r="S5" s="258"/>
    </row>
    <row r="6" spans="1:19" s="109" customFormat="1" ht="79.5" customHeight="1" thickBot="1">
      <c r="A6" s="101"/>
      <c r="B6" s="102" t="s">
        <v>1</v>
      </c>
      <c r="C6" s="102" t="s">
        <v>12</v>
      </c>
      <c r="D6" s="103" t="s">
        <v>0</v>
      </c>
      <c r="E6" s="103" t="s">
        <v>13</v>
      </c>
      <c r="F6" s="103" t="s">
        <v>33</v>
      </c>
      <c r="G6" s="279"/>
      <c r="H6" s="104" t="s">
        <v>26</v>
      </c>
      <c r="I6" s="105" t="s">
        <v>27</v>
      </c>
      <c r="J6" s="106" t="s">
        <v>14</v>
      </c>
      <c r="K6" s="107"/>
      <c r="L6" s="108" t="s">
        <v>15</v>
      </c>
      <c r="M6" s="105" t="s">
        <v>16</v>
      </c>
      <c r="N6" s="102"/>
      <c r="O6" s="108" t="s">
        <v>15</v>
      </c>
      <c r="P6" s="105" t="s">
        <v>16</v>
      </c>
      <c r="Q6" s="102"/>
      <c r="R6" s="108" t="s">
        <v>15</v>
      </c>
      <c r="S6" s="105" t="s">
        <v>16</v>
      </c>
    </row>
    <row r="7" spans="1:19" s="109" customFormat="1" ht="114.75" customHeight="1" thickBot="1">
      <c r="A7" s="161">
        <v>1</v>
      </c>
      <c r="B7" s="104" t="s">
        <v>49</v>
      </c>
      <c r="C7" s="104" t="s">
        <v>47</v>
      </c>
      <c r="D7" s="108">
        <v>37000</v>
      </c>
      <c r="E7" s="108"/>
      <c r="F7" s="175" t="s">
        <v>17</v>
      </c>
      <c r="G7" s="165">
        <v>0.175</v>
      </c>
      <c r="H7" s="108">
        <v>37000</v>
      </c>
      <c r="I7" s="105">
        <v>0</v>
      </c>
      <c r="J7" s="163" t="s">
        <v>44</v>
      </c>
      <c r="K7" s="166">
        <f aca="true" t="shared" si="0" ref="K7:K16">SUM(L7:M7)</f>
        <v>37000</v>
      </c>
      <c r="L7" s="108">
        <v>37000</v>
      </c>
      <c r="M7" s="105">
        <v>0</v>
      </c>
      <c r="N7" s="108">
        <f aca="true" t="shared" si="1" ref="N7:N16">SUM(O7:P7)</f>
        <v>37000</v>
      </c>
      <c r="O7" s="108">
        <v>37000</v>
      </c>
      <c r="P7" s="162">
        <v>0</v>
      </c>
      <c r="Q7" s="108">
        <f aca="true" t="shared" si="2" ref="Q7:Q13">SUM(R7:S7)</f>
        <v>37000</v>
      </c>
      <c r="R7" s="108">
        <v>37000</v>
      </c>
      <c r="S7" s="162">
        <v>0</v>
      </c>
    </row>
    <row r="8" spans="1:19" s="109" customFormat="1" ht="126.75" customHeight="1" thickBot="1">
      <c r="A8" s="161">
        <v>2</v>
      </c>
      <c r="B8" s="104" t="s">
        <v>57</v>
      </c>
      <c r="C8" s="104" t="s">
        <v>44</v>
      </c>
      <c r="D8" s="108">
        <v>10000</v>
      </c>
      <c r="E8" s="108"/>
      <c r="F8" s="175" t="s">
        <v>17</v>
      </c>
      <c r="G8" s="165">
        <v>0.135</v>
      </c>
      <c r="H8" s="108">
        <v>10000</v>
      </c>
      <c r="I8" s="105">
        <v>0</v>
      </c>
      <c r="J8" s="163" t="s">
        <v>50</v>
      </c>
      <c r="K8" s="166">
        <f t="shared" si="0"/>
        <v>10000</v>
      </c>
      <c r="L8" s="108">
        <v>10000</v>
      </c>
      <c r="M8" s="105">
        <v>0</v>
      </c>
      <c r="N8" s="108">
        <f t="shared" si="1"/>
        <v>0</v>
      </c>
      <c r="O8" s="108">
        <v>0</v>
      </c>
      <c r="P8" s="173">
        <v>0</v>
      </c>
      <c r="Q8" s="108">
        <f t="shared" si="2"/>
        <v>0</v>
      </c>
      <c r="R8" s="108">
        <v>0</v>
      </c>
      <c r="S8" s="173">
        <v>0</v>
      </c>
    </row>
    <row r="9" spans="1:19" s="109" customFormat="1" ht="122.25" customHeight="1" thickBot="1">
      <c r="A9" s="161">
        <v>3</v>
      </c>
      <c r="B9" s="104" t="s">
        <v>58</v>
      </c>
      <c r="C9" s="104" t="s">
        <v>44</v>
      </c>
      <c r="D9" s="108">
        <v>10000</v>
      </c>
      <c r="E9" s="108"/>
      <c r="F9" s="175" t="s">
        <v>17</v>
      </c>
      <c r="G9" s="165">
        <v>0.135</v>
      </c>
      <c r="H9" s="108">
        <v>10000</v>
      </c>
      <c r="I9" s="105">
        <v>0</v>
      </c>
      <c r="J9" s="163" t="s">
        <v>50</v>
      </c>
      <c r="K9" s="166">
        <f t="shared" si="0"/>
        <v>10000</v>
      </c>
      <c r="L9" s="108">
        <v>10000</v>
      </c>
      <c r="M9" s="105">
        <v>0</v>
      </c>
      <c r="N9" s="108">
        <f t="shared" si="1"/>
        <v>0</v>
      </c>
      <c r="O9" s="108">
        <v>0</v>
      </c>
      <c r="P9" s="173">
        <v>0</v>
      </c>
      <c r="Q9" s="108">
        <f t="shared" si="2"/>
        <v>0</v>
      </c>
      <c r="R9" s="108">
        <v>0</v>
      </c>
      <c r="S9" s="173">
        <v>0</v>
      </c>
    </row>
    <row r="10" spans="1:19" s="109" customFormat="1" ht="107.25" customHeight="1" thickBot="1">
      <c r="A10" s="161">
        <v>4</v>
      </c>
      <c r="B10" s="104" t="s">
        <v>59</v>
      </c>
      <c r="C10" s="104" t="s">
        <v>44</v>
      </c>
      <c r="D10" s="108">
        <v>5000</v>
      </c>
      <c r="E10" s="108"/>
      <c r="F10" s="175" t="s">
        <v>17</v>
      </c>
      <c r="G10" s="165">
        <v>0.135</v>
      </c>
      <c r="H10" s="108">
        <v>5000</v>
      </c>
      <c r="I10" s="105">
        <v>0</v>
      </c>
      <c r="J10" s="163" t="s">
        <v>50</v>
      </c>
      <c r="K10" s="166">
        <f t="shared" si="0"/>
        <v>5000</v>
      </c>
      <c r="L10" s="108">
        <v>5000</v>
      </c>
      <c r="M10" s="105">
        <v>0</v>
      </c>
      <c r="N10" s="108">
        <f t="shared" si="1"/>
        <v>0</v>
      </c>
      <c r="O10" s="108">
        <v>0</v>
      </c>
      <c r="P10" s="105">
        <v>0</v>
      </c>
      <c r="Q10" s="108">
        <f t="shared" si="2"/>
        <v>0</v>
      </c>
      <c r="R10" s="108">
        <v>0</v>
      </c>
      <c r="S10" s="105">
        <v>0</v>
      </c>
    </row>
    <row r="11" spans="1:19" s="109" customFormat="1" ht="126" customHeight="1" thickBot="1">
      <c r="A11" s="161">
        <v>5</v>
      </c>
      <c r="B11" s="104" t="s">
        <v>61</v>
      </c>
      <c r="C11" s="104" t="s">
        <v>44</v>
      </c>
      <c r="D11" s="108">
        <v>30000</v>
      </c>
      <c r="E11" s="108"/>
      <c r="F11" s="175" t="s">
        <v>17</v>
      </c>
      <c r="G11" s="165">
        <v>0.135</v>
      </c>
      <c r="H11" s="108">
        <v>30000</v>
      </c>
      <c r="I11" s="105">
        <v>0</v>
      </c>
      <c r="J11" s="163" t="s">
        <v>50</v>
      </c>
      <c r="K11" s="166">
        <f t="shared" si="0"/>
        <v>30000</v>
      </c>
      <c r="L11" s="108">
        <v>30000</v>
      </c>
      <c r="M11" s="105">
        <v>0</v>
      </c>
      <c r="N11" s="108">
        <f t="shared" si="1"/>
        <v>0</v>
      </c>
      <c r="O11" s="108">
        <v>0</v>
      </c>
      <c r="P11" s="173">
        <v>0</v>
      </c>
      <c r="Q11" s="108">
        <f t="shared" si="2"/>
        <v>0</v>
      </c>
      <c r="R11" s="108">
        <v>0</v>
      </c>
      <c r="S11" s="173">
        <v>0</v>
      </c>
    </row>
    <row r="12" spans="1:19" s="109" customFormat="1" ht="149.25" customHeight="1" thickBot="1">
      <c r="A12" s="161">
        <v>6</v>
      </c>
      <c r="B12" s="104" t="s">
        <v>60</v>
      </c>
      <c r="C12" s="104" t="s">
        <v>44</v>
      </c>
      <c r="D12" s="108">
        <v>20000</v>
      </c>
      <c r="E12" s="108"/>
      <c r="F12" s="175" t="s">
        <v>17</v>
      </c>
      <c r="G12" s="165">
        <v>0.135</v>
      </c>
      <c r="H12" s="108">
        <v>20000</v>
      </c>
      <c r="I12" s="105">
        <v>0</v>
      </c>
      <c r="J12" s="163" t="s">
        <v>50</v>
      </c>
      <c r="K12" s="166">
        <f t="shared" si="0"/>
        <v>20000</v>
      </c>
      <c r="L12" s="108">
        <v>20000</v>
      </c>
      <c r="M12" s="105">
        <v>0</v>
      </c>
      <c r="N12" s="108">
        <f t="shared" si="1"/>
        <v>0</v>
      </c>
      <c r="O12" s="108">
        <v>0</v>
      </c>
      <c r="P12" s="105">
        <v>0</v>
      </c>
      <c r="Q12" s="108">
        <f t="shared" si="2"/>
        <v>0</v>
      </c>
      <c r="R12" s="108">
        <v>0</v>
      </c>
      <c r="S12" s="105">
        <v>0</v>
      </c>
    </row>
    <row r="13" spans="1:19" s="109" customFormat="1" ht="107.25" customHeight="1" thickBot="1">
      <c r="A13" s="161">
        <v>7</v>
      </c>
      <c r="B13" s="104" t="s">
        <v>58</v>
      </c>
      <c r="C13" s="104" t="s">
        <v>44</v>
      </c>
      <c r="D13" s="108">
        <v>3970</v>
      </c>
      <c r="E13" s="108"/>
      <c r="F13" s="175" t="s">
        <v>17</v>
      </c>
      <c r="G13" s="165">
        <v>0.135</v>
      </c>
      <c r="H13" s="108">
        <v>3970</v>
      </c>
      <c r="I13" s="105">
        <v>0</v>
      </c>
      <c r="J13" s="163" t="s">
        <v>50</v>
      </c>
      <c r="K13" s="166">
        <f t="shared" si="0"/>
        <v>3970</v>
      </c>
      <c r="L13" s="108">
        <v>3970</v>
      </c>
      <c r="M13" s="105">
        <v>0</v>
      </c>
      <c r="N13" s="108">
        <f t="shared" si="1"/>
        <v>0</v>
      </c>
      <c r="O13" s="108">
        <v>0</v>
      </c>
      <c r="P13" s="105">
        <v>0</v>
      </c>
      <c r="Q13" s="108">
        <f t="shared" si="2"/>
        <v>0</v>
      </c>
      <c r="R13" s="108">
        <v>0</v>
      </c>
      <c r="S13" s="105">
        <v>0</v>
      </c>
    </row>
    <row r="14" spans="1:19" s="109" customFormat="1" ht="97.5" customHeight="1" thickBot="1">
      <c r="A14" s="161">
        <v>8</v>
      </c>
      <c r="B14" s="104" t="s">
        <v>53</v>
      </c>
      <c r="C14" s="104" t="s">
        <v>44</v>
      </c>
      <c r="D14" s="108">
        <v>12000</v>
      </c>
      <c r="E14" s="108"/>
      <c r="F14" s="175" t="s">
        <v>17</v>
      </c>
      <c r="G14" s="174">
        <v>0.13</v>
      </c>
      <c r="H14" s="108">
        <v>12000</v>
      </c>
      <c r="I14" s="105">
        <v>600</v>
      </c>
      <c r="J14" s="163" t="s">
        <v>50</v>
      </c>
      <c r="K14" s="166">
        <f t="shared" si="0"/>
        <v>12600</v>
      </c>
      <c r="L14" s="108">
        <v>12000</v>
      </c>
      <c r="M14" s="105">
        <v>600</v>
      </c>
      <c r="N14" s="108">
        <f>SUM(O14:P14)</f>
        <v>600</v>
      </c>
      <c r="O14" s="108">
        <v>0</v>
      </c>
      <c r="P14" s="173">
        <v>600</v>
      </c>
      <c r="Q14" s="108">
        <f>SUM(R14:S14)</f>
        <v>12558.7</v>
      </c>
      <c r="R14" s="108">
        <v>12000</v>
      </c>
      <c r="S14" s="173">
        <v>558.7</v>
      </c>
    </row>
    <row r="15" spans="1:19" s="109" customFormat="1" ht="120.75" customHeight="1" thickBot="1">
      <c r="A15" s="161">
        <v>9</v>
      </c>
      <c r="B15" s="104" t="s">
        <v>51</v>
      </c>
      <c r="C15" s="104" t="s">
        <v>44</v>
      </c>
      <c r="D15" s="108">
        <v>51120</v>
      </c>
      <c r="E15" s="108"/>
      <c r="F15" s="175" t="s">
        <v>17</v>
      </c>
      <c r="G15" s="177">
        <v>0.01</v>
      </c>
      <c r="H15" s="108">
        <v>51120</v>
      </c>
      <c r="I15" s="105">
        <v>0</v>
      </c>
      <c r="J15" s="163" t="s">
        <v>56</v>
      </c>
      <c r="K15" s="166">
        <f t="shared" si="0"/>
        <v>51120</v>
      </c>
      <c r="L15" s="108">
        <v>51120</v>
      </c>
      <c r="M15" s="105">
        <v>0</v>
      </c>
      <c r="N15" s="108">
        <f t="shared" si="1"/>
        <v>0</v>
      </c>
      <c r="O15" s="108">
        <v>0</v>
      </c>
      <c r="P15" s="105">
        <v>0</v>
      </c>
      <c r="Q15" s="108">
        <f>SUM(R15:S15)</f>
        <v>0</v>
      </c>
      <c r="R15" s="108">
        <v>0</v>
      </c>
      <c r="S15" s="105">
        <v>0</v>
      </c>
    </row>
    <row r="16" spans="1:19" s="73" customFormat="1" ht="71.25" customHeight="1" thickBot="1">
      <c r="A16" s="167">
        <v>10</v>
      </c>
      <c r="B16" s="168" t="s">
        <v>52</v>
      </c>
      <c r="C16" s="182" t="s">
        <v>44</v>
      </c>
      <c r="D16" s="179">
        <v>13000</v>
      </c>
      <c r="E16" s="181"/>
      <c r="F16" s="108" t="s">
        <v>17</v>
      </c>
      <c r="G16" s="178" t="s">
        <v>48</v>
      </c>
      <c r="H16" s="183">
        <v>13000</v>
      </c>
      <c r="I16" s="164">
        <v>0</v>
      </c>
      <c r="J16" s="184" t="s">
        <v>44</v>
      </c>
      <c r="K16" s="166">
        <f t="shared" si="0"/>
        <v>13000</v>
      </c>
      <c r="L16" s="179">
        <v>13000</v>
      </c>
      <c r="M16" s="185">
        <v>0</v>
      </c>
      <c r="N16" s="108">
        <f t="shared" si="1"/>
        <v>13000</v>
      </c>
      <c r="O16" s="180">
        <v>13000</v>
      </c>
      <c r="P16" s="186">
        <v>0</v>
      </c>
      <c r="Q16" s="108">
        <f>SUM(R16:S16)</f>
        <v>13000</v>
      </c>
      <c r="R16" s="180">
        <v>13000</v>
      </c>
      <c r="S16" s="186">
        <v>0</v>
      </c>
    </row>
    <row r="17" spans="1:19" s="73" customFormat="1" ht="18" customHeight="1" thickBot="1">
      <c r="A17" s="260" t="s">
        <v>32</v>
      </c>
      <c r="B17" s="261"/>
      <c r="C17" s="110"/>
      <c r="D17" s="112">
        <f>SUM(D7:D16)</f>
        <v>192090</v>
      </c>
      <c r="E17" s="111"/>
      <c r="F17" s="112"/>
      <c r="G17" s="113"/>
      <c r="H17" s="143">
        <f>SUM(H7:H16)</f>
        <v>192090</v>
      </c>
      <c r="I17" s="143">
        <f>SUM(I7:I16)</f>
        <v>600</v>
      </c>
      <c r="J17" s="114"/>
      <c r="K17" s="112">
        <f aca="true" t="shared" si="3" ref="K17:P17">SUM(K7:K16)</f>
        <v>192690</v>
      </c>
      <c r="L17" s="112">
        <f t="shared" si="3"/>
        <v>192090</v>
      </c>
      <c r="M17" s="112">
        <f t="shared" si="3"/>
        <v>600</v>
      </c>
      <c r="N17" s="112">
        <f t="shared" si="3"/>
        <v>50600</v>
      </c>
      <c r="O17" s="112">
        <f t="shared" si="3"/>
        <v>50000</v>
      </c>
      <c r="P17" s="144">
        <f t="shared" si="3"/>
        <v>600</v>
      </c>
      <c r="Q17" s="112">
        <f>SUM(Q7:Q16)</f>
        <v>62558.7</v>
      </c>
      <c r="R17" s="112">
        <f>SUM(R7:R16)</f>
        <v>62000</v>
      </c>
      <c r="S17" s="144">
        <f>SUM(S7:S16)</f>
        <v>558.7</v>
      </c>
    </row>
    <row r="18" spans="2:18" ht="12.75">
      <c r="B18" s="115"/>
      <c r="C18" s="95"/>
      <c r="F18" s="116"/>
      <c r="G18" s="117"/>
      <c r="H18" s="117"/>
      <c r="I18" s="117"/>
      <c r="J18" s="95"/>
      <c r="L18" s="118"/>
      <c r="N18" s="95"/>
      <c r="O18" s="119"/>
      <c r="Q18" s="95"/>
      <c r="R18" s="119"/>
    </row>
    <row r="19" spans="2:18" ht="12.75">
      <c r="B19" s="73"/>
      <c r="C19" s="95"/>
      <c r="D19" s="120"/>
      <c r="F19" s="116"/>
      <c r="G19" s="117"/>
      <c r="H19" s="117"/>
      <c r="I19" s="117"/>
      <c r="J19" s="95"/>
      <c r="L19" s="118"/>
      <c r="N19" s="95"/>
      <c r="O19" s="119"/>
      <c r="Q19" s="95"/>
      <c r="R19" s="119"/>
    </row>
    <row r="20" spans="2:18" ht="12.75">
      <c r="B20" s="73"/>
      <c r="C20" s="95"/>
      <c r="F20" s="116"/>
      <c r="G20" s="117"/>
      <c r="H20" s="117"/>
      <c r="I20" s="117"/>
      <c r="J20" s="95"/>
      <c r="L20" s="121"/>
      <c r="N20" s="95"/>
      <c r="O20" s="119"/>
      <c r="Q20" s="95"/>
      <c r="R20" s="119"/>
    </row>
    <row r="21" spans="2:18" ht="12.75">
      <c r="B21" s="122"/>
      <c r="C21" s="123"/>
      <c r="D21" s="124"/>
      <c r="F21" s="116"/>
      <c r="G21" s="117"/>
      <c r="H21" s="117"/>
      <c r="I21" s="117"/>
      <c r="J21" s="95"/>
      <c r="L21" s="118"/>
      <c r="N21" s="95"/>
      <c r="O21" s="119"/>
      <c r="Q21" s="95"/>
      <c r="R21" s="119"/>
    </row>
    <row r="22" spans="3:19" ht="12.75">
      <c r="C22" s="130"/>
      <c r="D22" s="120"/>
      <c r="E22" s="120"/>
      <c r="F22" s="116"/>
      <c r="G22" s="117"/>
      <c r="H22" s="117"/>
      <c r="I22" s="117"/>
      <c r="J22" s="95"/>
      <c r="L22" s="118"/>
      <c r="N22" s="95"/>
      <c r="O22" s="125"/>
      <c r="P22" s="126"/>
      <c r="Q22" s="95"/>
      <c r="R22" s="125"/>
      <c r="S22" s="126"/>
    </row>
    <row r="23" spans="2:19" ht="12.75">
      <c r="B23" s="73"/>
      <c r="C23" s="95"/>
      <c r="D23" s="120"/>
      <c r="F23" s="116"/>
      <c r="G23" s="117"/>
      <c r="H23" s="117"/>
      <c r="I23" s="117"/>
      <c r="J23" s="95"/>
      <c r="L23" s="118"/>
      <c r="N23" s="95"/>
      <c r="O23" s="119"/>
      <c r="P23" s="126"/>
      <c r="Q23" s="95"/>
      <c r="R23" s="119"/>
      <c r="S23" s="126"/>
    </row>
    <row r="24" spans="2:19" ht="12.75">
      <c r="B24" s="73"/>
      <c r="C24" s="95"/>
      <c r="D24" s="120"/>
      <c r="F24" s="116"/>
      <c r="G24" s="117"/>
      <c r="H24" s="117"/>
      <c r="I24" s="117"/>
      <c r="J24" s="95"/>
      <c r="L24" s="118"/>
      <c r="N24" s="95"/>
      <c r="O24" s="119"/>
      <c r="P24" s="126"/>
      <c r="Q24" s="95"/>
      <c r="R24" s="119"/>
      <c r="S24" s="126"/>
    </row>
    <row r="25" spans="2:19" ht="12.75">
      <c r="B25" s="73"/>
      <c r="C25" s="95"/>
      <c r="F25" s="116"/>
      <c r="G25" s="117"/>
      <c r="H25" s="117"/>
      <c r="I25" s="117"/>
      <c r="J25" s="95"/>
      <c r="L25" s="118"/>
      <c r="N25" s="95"/>
      <c r="O25" s="119"/>
      <c r="P25" s="126"/>
      <c r="Q25" s="95"/>
      <c r="R25" s="119"/>
      <c r="S25" s="126"/>
    </row>
    <row r="26" spans="2:18" ht="12.75">
      <c r="B26" s="122"/>
      <c r="C26" s="95"/>
      <c r="D26" s="120"/>
      <c r="E26" s="120"/>
      <c r="F26" s="116"/>
      <c r="G26" s="117"/>
      <c r="H26" s="117"/>
      <c r="I26" s="117"/>
      <c r="J26" s="95"/>
      <c r="L26" s="118"/>
      <c r="N26" s="95"/>
      <c r="O26" s="119"/>
      <c r="Q26" s="95"/>
      <c r="R26" s="119"/>
    </row>
    <row r="27" spans="2:18" ht="12.75">
      <c r="B27" s="127"/>
      <c r="C27" s="123"/>
      <c r="D27" s="120"/>
      <c r="F27" s="116"/>
      <c r="G27" s="117"/>
      <c r="H27" s="117"/>
      <c r="I27" s="117"/>
      <c r="J27" s="95"/>
      <c r="L27" s="118"/>
      <c r="N27" s="95"/>
      <c r="O27" s="119"/>
      <c r="Q27" s="95"/>
      <c r="R27" s="119"/>
    </row>
    <row r="28" spans="3:18" ht="12.75">
      <c r="C28" s="95"/>
      <c r="D28" s="120"/>
      <c r="F28" s="116"/>
      <c r="G28" s="117"/>
      <c r="H28" s="117"/>
      <c r="I28" s="117"/>
      <c r="J28" s="95"/>
      <c r="L28" s="118"/>
      <c r="N28" s="95"/>
      <c r="O28" s="119"/>
      <c r="Q28" s="95"/>
      <c r="R28" s="119"/>
    </row>
    <row r="29" spans="3:18" ht="12.75">
      <c r="C29" s="95"/>
      <c r="F29" s="116"/>
      <c r="G29" s="117"/>
      <c r="H29" s="117"/>
      <c r="I29" s="117"/>
      <c r="J29" s="95"/>
      <c r="L29" s="118"/>
      <c r="N29" s="95"/>
      <c r="O29" s="119"/>
      <c r="Q29" s="95"/>
      <c r="R29" s="119"/>
    </row>
    <row r="30" spans="2:18" ht="12.75">
      <c r="B30" s="128"/>
      <c r="C30" s="95"/>
      <c r="D30" s="120"/>
      <c r="F30" s="116"/>
      <c r="G30" s="117"/>
      <c r="H30" s="117"/>
      <c r="I30" s="117"/>
      <c r="J30" s="95"/>
      <c r="L30" s="118"/>
      <c r="N30" s="95"/>
      <c r="O30" s="119"/>
      <c r="Q30" s="95"/>
      <c r="R30" s="119"/>
    </row>
    <row r="31" spans="2:18" ht="12.75">
      <c r="B31" s="129"/>
      <c r="C31" s="130"/>
      <c r="F31" s="116"/>
      <c r="G31" s="117"/>
      <c r="H31" s="117"/>
      <c r="I31" s="117"/>
      <c r="J31" s="95"/>
      <c r="L31" s="118"/>
      <c r="N31" s="95"/>
      <c r="O31" s="119"/>
      <c r="Q31" s="95"/>
      <c r="R31" s="119"/>
    </row>
    <row r="32" spans="2:18" ht="12.75">
      <c r="B32" s="128"/>
      <c r="C32" s="95"/>
      <c r="F32" s="116"/>
      <c r="G32" s="117"/>
      <c r="H32" s="117"/>
      <c r="I32" s="117"/>
      <c r="J32" s="95"/>
      <c r="L32" s="118"/>
      <c r="N32" s="95"/>
      <c r="O32" s="119"/>
      <c r="Q32" s="95"/>
      <c r="R32" s="119"/>
    </row>
    <row r="33" spans="2:18" ht="12.75">
      <c r="B33" s="131"/>
      <c r="C33" s="132"/>
      <c r="F33" s="116"/>
      <c r="G33" s="117"/>
      <c r="H33" s="117"/>
      <c r="I33" s="117"/>
      <c r="J33" s="95"/>
      <c r="L33" s="118"/>
      <c r="N33" s="95"/>
      <c r="O33" s="119"/>
      <c r="Q33" s="95"/>
      <c r="R33" s="119"/>
    </row>
    <row r="34" spans="2:18" ht="12.75">
      <c r="B34" s="131"/>
      <c r="C34" s="132"/>
      <c r="F34" s="116"/>
      <c r="G34" s="117"/>
      <c r="H34" s="117"/>
      <c r="I34" s="117"/>
      <c r="J34" s="95"/>
      <c r="L34" s="118"/>
      <c r="N34" s="95"/>
      <c r="O34" s="119"/>
      <c r="Q34" s="95"/>
      <c r="R34" s="119"/>
    </row>
    <row r="35" spans="2:18" ht="12.75">
      <c r="B35" s="115"/>
      <c r="C35" s="95"/>
      <c r="F35" s="116"/>
      <c r="G35" s="117"/>
      <c r="H35" s="117"/>
      <c r="I35" s="117"/>
      <c r="J35" s="95"/>
      <c r="L35" s="118"/>
      <c r="N35" s="95"/>
      <c r="O35" s="119"/>
      <c r="Q35" s="95"/>
      <c r="R35" s="119"/>
    </row>
    <row r="36" spans="2:18" ht="12.75">
      <c r="B36" s="73"/>
      <c r="C36" s="95"/>
      <c r="F36" s="116"/>
      <c r="G36" s="117"/>
      <c r="H36" s="117"/>
      <c r="I36" s="117"/>
      <c r="J36" s="95"/>
      <c r="L36" s="118"/>
      <c r="N36" s="95"/>
      <c r="O36" s="119"/>
      <c r="Q36" s="95"/>
      <c r="R36" s="119"/>
    </row>
    <row r="37" spans="2:18" ht="12.75">
      <c r="B37" s="73"/>
      <c r="C37" s="95"/>
      <c r="F37" s="116"/>
      <c r="G37" s="117"/>
      <c r="H37" s="117"/>
      <c r="I37" s="117"/>
      <c r="J37" s="95"/>
      <c r="L37" s="118"/>
      <c r="N37" s="95"/>
      <c r="O37" s="119"/>
      <c r="Q37" s="95"/>
      <c r="R37" s="119"/>
    </row>
    <row r="38" spans="2:18" ht="12.75">
      <c r="B38" s="122"/>
      <c r="C38" s="123"/>
      <c r="F38" s="116"/>
      <c r="G38" s="117"/>
      <c r="H38" s="117"/>
      <c r="I38" s="117"/>
      <c r="J38" s="95"/>
      <c r="L38" s="118"/>
      <c r="N38" s="95"/>
      <c r="O38" s="119"/>
      <c r="Q38" s="95"/>
      <c r="R38" s="119"/>
    </row>
    <row r="39" spans="3:18" ht="12.75">
      <c r="C39" s="123"/>
      <c r="F39" s="116"/>
      <c r="G39" s="117"/>
      <c r="H39" s="117"/>
      <c r="I39" s="117"/>
      <c r="J39" s="95"/>
      <c r="L39" s="118"/>
      <c r="N39" s="95"/>
      <c r="O39" s="119"/>
      <c r="Q39" s="95"/>
      <c r="R39" s="119"/>
    </row>
    <row r="40" spans="2:18" ht="12.75">
      <c r="B40" s="73"/>
      <c r="C40" s="95"/>
      <c r="F40" s="116"/>
      <c r="G40" s="117"/>
      <c r="H40" s="117"/>
      <c r="I40" s="117"/>
      <c r="J40" s="95"/>
      <c r="L40" s="118"/>
      <c r="N40" s="95"/>
      <c r="O40" s="119"/>
      <c r="Q40" s="95"/>
      <c r="R40" s="119"/>
    </row>
    <row r="41" spans="2:18" ht="12.75">
      <c r="B41" s="73"/>
      <c r="C41" s="95"/>
      <c r="F41" s="116"/>
      <c r="G41" s="117"/>
      <c r="H41" s="117"/>
      <c r="I41" s="117"/>
      <c r="J41" s="95"/>
      <c r="L41" s="118"/>
      <c r="N41" s="95"/>
      <c r="O41" s="119"/>
      <c r="Q41" s="95"/>
      <c r="R41" s="119"/>
    </row>
    <row r="42" spans="2:18" ht="12.75">
      <c r="B42" s="73"/>
      <c r="C42" s="95"/>
      <c r="F42" s="116"/>
      <c r="G42" s="117"/>
      <c r="H42" s="117"/>
      <c r="I42" s="117"/>
      <c r="J42" s="95"/>
      <c r="L42" s="118"/>
      <c r="N42" s="95"/>
      <c r="O42" s="119"/>
      <c r="Q42" s="95"/>
      <c r="R42" s="119"/>
    </row>
    <row r="43" spans="2:18" ht="12.75">
      <c r="B43" s="122"/>
      <c r="C43" s="123"/>
      <c r="F43" s="116"/>
      <c r="G43" s="117"/>
      <c r="H43" s="117"/>
      <c r="I43" s="117"/>
      <c r="J43" s="95"/>
      <c r="L43" s="118"/>
      <c r="N43" s="95"/>
      <c r="O43" s="119"/>
      <c r="Q43" s="95"/>
      <c r="R43" s="119"/>
    </row>
    <row r="44" spans="2:18" ht="12.75">
      <c r="B44" s="127"/>
      <c r="C44" s="123"/>
      <c r="F44" s="116"/>
      <c r="G44" s="117"/>
      <c r="H44" s="117"/>
      <c r="I44" s="117"/>
      <c r="J44" s="95"/>
      <c r="L44" s="118"/>
      <c r="N44" s="95"/>
      <c r="O44" s="119"/>
      <c r="Q44" s="95"/>
      <c r="R44" s="119"/>
    </row>
    <row r="45" spans="3:18" ht="12.75">
      <c r="C45" s="95"/>
      <c r="F45" s="116"/>
      <c r="G45" s="117"/>
      <c r="H45" s="117"/>
      <c r="I45" s="117"/>
      <c r="J45" s="95"/>
      <c r="L45" s="118"/>
      <c r="N45" s="95"/>
      <c r="O45" s="119"/>
      <c r="Q45" s="95"/>
      <c r="R45" s="119"/>
    </row>
    <row r="46" spans="3:18" ht="12.75">
      <c r="C46" s="95"/>
      <c r="F46" s="116"/>
      <c r="G46" s="117"/>
      <c r="H46" s="117"/>
      <c r="I46" s="117"/>
      <c r="J46" s="95"/>
      <c r="L46" s="118"/>
      <c r="N46" s="95"/>
      <c r="O46" s="119"/>
      <c r="Q46" s="95"/>
      <c r="R46" s="119"/>
    </row>
    <row r="47" spans="2:18" ht="12.75">
      <c r="B47" s="128"/>
      <c r="C47" s="95"/>
      <c r="F47" s="116"/>
      <c r="G47" s="117"/>
      <c r="H47" s="117"/>
      <c r="I47" s="117"/>
      <c r="J47" s="95"/>
      <c r="L47" s="118"/>
      <c r="N47" s="95"/>
      <c r="O47" s="119"/>
      <c r="Q47" s="95"/>
      <c r="R47" s="119"/>
    </row>
    <row r="48" spans="2:10" ht="12.75">
      <c r="B48" s="133"/>
      <c r="C48" s="123"/>
      <c r="F48" s="116"/>
      <c r="G48" s="117"/>
      <c r="H48" s="117"/>
      <c r="I48" s="117"/>
      <c r="J48" s="95"/>
    </row>
  </sheetData>
  <mergeCells count="11">
    <mergeCell ref="N4:P4"/>
    <mergeCell ref="Q4:S4"/>
    <mergeCell ref="R5:S5"/>
    <mergeCell ref="J3:S3"/>
    <mergeCell ref="A17:B17"/>
    <mergeCell ref="L5:M5"/>
    <mergeCell ref="O5:P5"/>
    <mergeCell ref="H3:I3"/>
    <mergeCell ref="H4:I4"/>
    <mergeCell ref="D3:F5"/>
    <mergeCell ref="G3:G6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D51">
      <selection activeCell="K61" sqref="K61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0.375" style="1" customWidth="1"/>
    <col min="7" max="7" width="17.75390625" style="1" customWidth="1"/>
    <col min="8" max="8" width="18.625" style="1" customWidth="1"/>
    <col min="9" max="9" width="12.75390625" style="1" customWidth="1"/>
    <col min="10" max="11" width="9.125" style="1" customWidth="1"/>
    <col min="12" max="12" width="11.75390625" style="1" bestFit="1" customWidth="1"/>
    <col min="13" max="16384" width="9.125" style="1" customWidth="1"/>
  </cols>
  <sheetData>
    <row r="1" spans="1:9" ht="13.5" customHeight="1" hidden="1" thickBot="1">
      <c r="A1" s="288" t="s">
        <v>1</v>
      </c>
      <c r="B1" s="289"/>
      <c r="C1" s="289"/>
      <c r="D1" s="290"/>
      <c r="E1" s="305"/>
      <c r="F1" s="305"/>
      <c r="G1" s="305"/>
      <c r="H1" s="305"/>
      <c r="I1" s="305"/>
    </row>
    <row r="2" spans="1:9" ht="13.5" hidden="1" thickBot="1">
      <c r="A2" s="291"/>
      <c r="B2" s="292"/>
      <c r="C2" s="292"/>
      <c r="D2" s="293"/>
      <c r="E2" s="3" t="s">
        <v>18</v>
      </c>
      <c r="F2" s="209" t="s">
        <v>22</v>
      </c>
      <c r="G2" s="210"/>
      <c r="H2" s="211" t="s">
        <v>18</v>
      </c>
      <c r="I2" s="53" t="s">
        <v>28</v>
      </c>
    </row>
    <row r="3" spans="1:9" ht="12.75" hidden="1">
      <c r="A3" s="291"/>
      <c r="B3" s="292"/>
      <c r="C3" s="292"/>
      <c r="D3" s="293"/>
      <c r="E3" s="3"/>
      <c r="F3" s="212"/>
      <c r="G3" s="212"/>
      <c r="H3" s="211"/>
      <c r="I3" s="2" t="s">
        <v>22</v>
      </c>
    </row>
    <row r="4" spans="1:9" ht="51.75" hidden="1" thickBot="1">
      <c r="A4" s="302"/>
      <c r="B4" s="303"/>
      <c r="C4" s="303"/>
      <c r="D4" s="304"/>
      <c r="E4" s="3"/>
      <c r="F4" s="54" t="s">
        <v>15</v>
      </c>
      <c r="G4" s="54" t="s">
        <v>19</v>
      </c>
      <c r="H4" s="211"/>
      <c r="I4" s="55" t="s">
        <v>15</v>
      </c>
    </row>
    <row r="5" spans="1:9" ht="28.5" customHeight="1" hidden="1" thickBot="1">
      <c r="A5" s="306" t="s">
        <v>29</v>
      </c>
      <c r="B5" s="307"/>
      <c r="C5" s="307"/>
      <c r="D5" s="308"/>
      <c r="E5" s="56" t="e">
        <f>F5+G5</f>
        <v>#REF!</v>
      </c>
      <c r="F5" s="57" t="e">
        <f>A10</f>
        <v>#REF!</v>
      </c>
      <c r="G5" s="58" t="e">
        <f>A18</f>
        <v>#REF!</v>
      </c>
      <c r="H5" s="56" t="e">
        <f>I5+#REF!</f>
        <v>#REF!</v>
      </c>
      <c r="I5" s="57" t="e">
        <f>A33</f>
        <v>#REF!</v>
      </c>
    </row>
    <row r="6" ht="12.75" hidden="1">
      <c r="L6" s="59"/>
    </row>
    <row r="7" spans="1:9" ht="23.25" customHeight="1" hidden="1">
      <c r="A7" s="309" t="s">
        <v>30</v>
      </c>
      <c r="B7" s="310"/>
      <c r="C7" s="310"/>
      <c r="D7" s="310"/>
      <c r="E7" s="60" t="e">
        <f>A10+A18+A27</f>
        <v>#REF!</v>
      </c>
      <c r="F7" s="213" t="s">
        <v>69</v>
      </c>
      <c r="G7" s="61"/>
      <c r="H7" s="61"/>
      <c r="I7" s="61"/>
    </row>
    <row r="8" spans="1:9" ht="12.75" hidden="1">
      <c r="A8" s="3" t="s">
        <v>22</v>
      </c>
      <c r="B8" s="2"/>
      <c r="C8" s="2"/>
      <c r="D8" s="2"/>
      <c r="E8" s="2"/>
      <c r="F8" s="2"/>
      <c r="G8" s="2"/>
      <c r="H8" s="2"/>
      <c r="I8" s="2"/>
    </row>
    <row r="9" spans="1:9" ht="12.75" hidden="1">
      <c r="A9" s="3"/>
      <c r="B9" s="2"/>
      <c r="C9" s="2"/>
      <c r="D9" s="2"/>
      <c r="E9" s="2"/>
      <c r="F9" s="2"/>
      <c r="G9" s="2"/>
      <c r="H9" s="2"/>
      <c r="I9" s="2"/>
    </row>
    <row r="10" spans="1:9" ht="12.75" hidden="1">
      <c r="A10" s="62" t="e">
        <f>F11+F16</f>
        <v>#REF!</v>
      </c>
      <c r="B10" s="2" t="s">
        <v>35</v>
      </c>
      <c r="C10" s="2"/>
      <c r="D10" s="2"/>
      <c r="E10" s="2"/>
      <c r="F10" s="2"/>
      <c r="G10" s="2"/>
      <c r="H10" s="2"/>
      <c r="I10" s="2"/>
    </row>
    <row r="11" spans="1:9" ht="13.5" hidden="1">
      <c r="A11" s="3"/>
      <c r="B11" s="2"/>
      <c r="C11" s="2"/>
      <c r="D11" s="63" t="s">
        <v>20</v>
      </c>
      <c r="E11" s="64"/>
      <c r="F11" s="214" t="e">
        <f>SUM(F12:F14)</f>
        <v>#REF!</v>
      </c>
      <c r="G11" s="64" t="s">
        <v>70</v>
      </c>
      <c r="H11" s="2"/>
      <c r="I11" s="2"/>
    </row>
    <row r="12" spans="1:9" ht="12.75" hidden="1">
      <c r="A12" s="3"/>
      <c r="B12" s="2"/>
      <c r="C12" s="2"/>
      <c r="D12" s="2"/>
      <c r="E12" s="2"/>
      <c r="F12" s="215" t="e">
        <f>#REF!</f>
        <v>#REF!</v>
      </c>
      <c r="G12" s="2" t="s">
        <v>71</v>
      </c>
      <c r="H12" s="2"/>
      <c r="I12" s="2"/>
    </row>
    <row r="13" spans="1:9" ht="12.75" hidden="1">
      <c r="A13" s="3"/>
      <c r="B13" s="2"/>
      <c r="C13" s="2"/>
      <c r="D13" s="2"/>
      <c r="E13" s="2"/>
      <c r="F13" s="215" t="e">
        <f>#REF!</f>
        <v>#REF!</v>
      </c>
      <c r="G13" s="2" t="s">
        <v>72</v>
      </c>
      <c r="H13" s="2"/>
      <c r="I13" s="2"/>
    </row>
    <row r="14" spans="1:9" ht="12.75" hidden="1">
      <c r="A14" s="3"/>
      <c r="B14" s="2"/>
      <c r="C14" s="2"/>
      <c r="D14" s="2"/>
      <c r="E14" s="2"/>
      <c r="F14" s="215" t="e">
        <f>#REF!</f>
        <v>#REF!</v>
      </c>
      <c r="G14" s="2" t="s">
        <v>73</v>
      </c>
      <c r="H14" s="2"/>
      <c r="I14" s="2"/>
    </row>
    <row r="15" spans="1:9" ht="12.75" hidden="1">
      <c r="A15" s="3"/>
      <c r="B15" s="2"/>
      <c r="C15" s="2"/>
      <c r="D15" s="2"/>
      <c r="E15" s="2"/>
      <c r="F15" s="215"/>
      <c r="G15" s="2"/>
      <c r="H15" s="2"/>
      <c r="I15" s="2"/>
    </row>
    <row r="16" spans="1:9" ht="13.5" hidden="1">
      <c r="A16" s="3"/>
      <c r="B16" s="2"/>
      <c r="C16" s="2"/>
      <c r="D16" s="63" t="s">
        <v>21</v>
      </c>
      <c r="E16" s="64"/>
      <c r="F16" s="214">
        <v>0</v>
      </c>
      <c r="G16" s="64" t="s">
        <v>70</v>
      </c>
      <c r="H16" s="2"/>
      <c r="I16" s="2"/>
    </row>
    <row r="17" spans="1:9" ht="12.75" hidden="1">
      <c r="A17" s="3"/>
      <c r="B17" s="2"/>
      <c r="C17" s="2"/>
      <c r="D17" s="2"/>
      <c r="E17" s="2"/>
      <c r="F17" s="216"/>
      <c r="G17" s="2"/>
      <c r="H17" s="2"/>
      <c r="I17" s="2"/>
    </row>
    <row r="18" spans="1:9" ht="12.75" hidden="1">
      <c r="A18" s="62" t="e">
        <f>F19+F25</f>
        <v>#REF!</v>
      </c>
      <c r="B18" s="2" t="s">
        <v>36</v>
      </c>
      <c r="C18" s="2"/>
      <c r="D18" s="2"/>
      <c r="E18" s="2"/>
      <c r="F18" s="2"/>
      <c r="G18" s="2"/>
      <c r="H18" s="2"/>
      <c r="I18" s="2"/>
    </row>
    <row r="19" spans="1:9" ht="13.5" hidden="1">
      <c r="A19" s="3"/>
      <c r="B19" s="2"/>
      <c r="C19" s="2"/>
      <c r="D19" s="65" t="s">
        <v>20</v>
      </c>
      <c r="E19" s="2"/>
      <c r="F19" s="214" t="e">
        <f>SUM(F20:F23)</f>
        <v>#REF!</v>
      </c>
      <c r="G19" s="64" t="s">
        <v>70</v>
      </c>
      <c r="H19" s="2"/>
      <c r="I19" s="2"/>
    </row>
    <row r="20" spans="1:9" ht="12.75" hidden="1">
      <c r="A20" s="3"/>
      <c r="B20" s="2"/>
      <c r="C20" s="2"/>
      <c r="D20" s="2"/>
      <c r="E20" s="2"/>
      <c r="F20" s="215" t="e">
        <f>#REF!</f>
        <v>#REF!</v>
      </c>
      <c r="G20" s="2" t="s">
        <v>74</v>
      </c>
      <c r="H20" s="2"/>
      <c r="I20" s="2"/>
    </row>
    <row r="21" spans="1:9" ht="12.75" hidden="1">
      <c r="A21" s="3"/>
      <c r="B21" s="2"/>
      <c r="C21" s="2"/>
      <c r="D21" s="2"/>
      <c r="E21" s="2"/>
      <c r="F21" s="215" t="e">
        <f>#REF!</f>
        <v>#REF!</v>
      </c>
      <c r="G21" s="2" t="s">
        <v>75</v>
      </c>
      <c r="H21" s="2"/>
      <c r="I21" s="2"/>
    </row>
    <row r="22" spans="1:9" ht="12.75" hidden="1">
      <c r="A22" s="3"/>
      <c r="B22" s="2"/>
      <c r="C22" s="2"/>
      <c r="D22" s="2"/>
      <c r="E22" s="2"/>
      <c r="F22" s="215"/>
      <c r="G22" s="66" t="s">
        <v>76</v>
      </c>
      <c r="H22" s="2"/>
      <c r="I22" s="2"/>
    </row>
    <row r="23" spans="1:9" ht="12.75" hidden="1">
      <c r="A23" s="3"/>
      <c r="B23" s="2"/>
      <c r="C23" s="2"/>
      <c r="D23" s="2"/>
      <c r="E23" s="2"/>
      <c r="F23" s="215" t="e">
        <f>#REF!</f>
        <v>#REF!</v>
      </c>
      <c r="G23" s="2" t="s">
        <v>77</v>
      </c>
      <c r="H23" s="2"/>
      <c r="I23" s="2"/>
    </row>
    <row r="24" spans="1:9" ht="12.75" hidden="1">
      <c r="A24" s="3"/>
      <c r="B24" s="2"/>
      <c r="C24" s="2"/>
      <c r="D24" s="2"/>
      <c r="E24" s="2"/>
      <c r="F24" s="215"/>
      <c r="G24" s="2"/>
      <c r="H24" s="2"/>
      <c r="I24" s="2"/>
    </row>
    <row r="25" spans="1:9" ht="12.75" hidden="1">
      <c r="A25" s="3"/>
      <c r="B25" s="2"/>
      <c r="C25" s="2"/>
      <c r="D25" s="63" t="s">
        <v>21</v>
      </c>
      <c r="E25" s="2"/>
      <c r="F25" s="67">
        <v>0</v>
      </c>
      <c r="G25" s="64" t="s">
        <v>70</v>
      </c>
      <c r="H25" s="2"/>
      <c r="I25" s="2"/>
    </row>
    <row r="26" spans="1:9" ht="12.75" hidden="1">
      <c r="A26" s="3"/>
      <c r="B26" s="2"/>
      <c r="C26" s="2"/>
      <c r="D26" s="2"/>
      <c r="E26" s="2"/>
      <c r="F26" s="2"/>
      <c r="G26" s="2"/>
      <c r="H26" s="2"/>
      <c r="I26" s="2"/>
    </row>
    <row r="27" spans="1:9" ht="12.75" hidden="1">
      <c r="A27" s="62"/>
      <c r="B27" s="2"/>
      <c r="C27" s="2"/>
      <c r="D27" s="2"/>
      <c r="E27" s="2"/>
      <c r="F27" s="2"/>
      <c r="G27" s="2"/>
      <c r="H27" s="2"/>
      <c r="I27" s="2"/>
    </row>
    <row r="28" spans="1:9" ht="12.75" hidden="1">
      <c r="A28" s="68"/>
      <c r="B28" s="61"/>
      <c r="C28" s="61"/>
      <c r="D28" s="61"/>
      <c r="E28" s="61"/>
      <c r="F28" s="61"/>
      <c r="G28" s="61"/>
      <c r="H28" s="61"/>
      <c r="I28" s="61"/>
    </row>
    <row r="29" spans="1:9" ht="39.75" customHeight="1" hidden="1">
      <c r="A29" s="300" t="s">
        <v>31</v>
      </c>
      <c r="B29" s="301"/>
      <c r="C29" s="301"/>
      <c r="D29" s="301"/>
      <c r="E29" s="67" t="e">
        <f>A33+A41+A50</f>
        <v>#REF!</v>
      </c>
      <c r="F29" s="217" t="s">
        <v>69</v>
      </c>
      <c r="G29" s="2"/>
      <c r="H29" s="2"/>
      <c r="I29" s="2"/>
    </row>
    <row r="30" spans="1:9" ht="12.75" hidden="1">
      <c r="A30" s="3" t="s">
        <v>22</v>
      </c>
      <c r="B30" s="2"/>
      <c r="C30" s="2"/>
      <c r="D30" s="2"/>
      <c r="G30" s="2"/>
      <c r="H30" s="2"/>
      <c r="I30" s="2"/>
    </row>
    <row r="31" spans="2:9" ht="12.75" hidden="1">
      <c r="B31" s="2"/>
      <c r="C31" s="2"/>
      <c r="D31" s="2"/>
      <c r="E31" s="67"/>
      <c r="F31" s="2"/>
      <c r="G31" s="2"/>
      <c r="H31" s="2"/>
      <c r="I31" s="2"/>
    </row>
    <row r="32" spans="1:9" ht="12.75" hidden="1">
      <c r="A32" s="3"/>
      <c r="B32" s="2"/>
      <c r="C32" s="2"/>
      <c r="D32" s="2"/>
      <c r="E32" s="67"/>
      <c r="F32" s="2"/>
      <c r="G32" s="2"/>
      <c r="H32" s="2"/>
      <c r="I32" s="2"/>
    </row>
    <row r="33" spans="1:9" ht="12.75" hidden="1">
      <c r="A33" s="62" t="e">
        <f>F34+F39</f>
        <v>#REF!</v>
      </c>
      <c r="B33" s="2" t="s">
        <v>35</v>
      </c>
      <c r="C33" s="2"/>
      <c r="D33" s="2"/>
      <c r="E33" s="2"/>
      <c r="F33" s="2"/>
      <c r="G33" s="2"/>
      <c r="H33" s="2"/>
      <c r="I33" s="2"/>
    </row>
    <row r="34" spans="1:9" ht="13.5" hidden="1">
      <c r="A34" s="3"/>
      <c r="B34" s="2"/>
      <c r="C34" s="2"/>
      <c r="D34" s="63" t="s">
        <v>20</v>
      </c>
      <c r="E34" s="64"/>
      <c r="F34" s="214" t="e">
        <f>SUM(F35:F37)</f>
        <v>#REF!</v>
      </c>
      <c r="G34" s="64" t="s">
        <v>70</v>
      </c>
      <c r="H34" s="2"/>
      <c r="I34" s="2"/>
    </row>
    <row r="35" spans="1:9" ht="12.75" hidden="1">
      <c r="A35" s="3"/>
      <c r="B35" s="2"/>
      <c r="C35" s="2"/>
      <c r="D35" s="2"/>
      <c r="E35" s="2"/>
      <c r="F35" s="215" t="e">
        <f>#REF!</f>
        <v>#REF!</v>
      </c>
      <c r="G35" s="2" t="s">
        <v>71</v>
      </c>
      <c r="H35" s="2"/>
      <c r="I35" s="2"/>
    </row>
    <row r="36" spans="1:9" ht="12.75" hidden="1">
      <c r="A36" s="3"/>
      <c r="B36" s="2"/>
      <c r="C36" s="2"/>
      <c r="D36" s="2"/>
      <c r="E36" s="2"/>
      <c r="F36" s="215" t="e">
        <f>#REF!</f>
        <v>#REF!</v>
      </c>
      <c r="G36" s="2" t="s">
        <v>72</v>
      </c>
      <c r="H36" s="2"/>
      <c r="I36" s="2"/>
    </row>
    <row r="37" spans="1:9" ht="12.75" hidden="1">
      <c r="A37" s="3"/>
      <c r="B37" s="2"/>
      <c r="C37" s="2"/>
      <c r="D37" s="2"/>
      <c r="E37" s="2"/>
      <c r="F37" s="215" t="e">
        <f>#REF!</f>
        <v>#REF!</v>
      </c>
      <c r="G37" s="2" t="s">
        <v>73</v>
      </c>
      <c r="H37" s="2"/>
      <c r="I37" s="2"/>
    </row>
    <row r="38" spans="1:9" ht="12.75" hidden="1">
      <c r="A38" s="3"/>
      <c r="B38" s="2"/>
      <c r="C38" s="2"/>
      <c r="D38" s="2"/>
      <c r="E38" s="2"/>
      <c r="F38" s="215"/>
      <c r="G38" s="2"/>
      <c r="H38" s="2"/>
      <c r="I38" s="2"/>
    </row>
    <row r="39" spans="1:9" ht="13.5" hidden="1">
      <c r="A39" s="3"/>
      <c r="B39" s="2"/>
      <c r="C39" s="2"/>
      <c r="D39" s="63" t="s">
        <v>21</v>
      </c>
      <c r="E39" s="64"/>
      <c r="F39" s="214">
        <v>0</v>
      </c>
      <c r="G39" s="64" t="s">
        <v>70</v>
      </c>
      <c r="H39" s="2"/>
      <c r="I39" s="2"/>
    </row>
    <row r="40" spans="1:9" ht="12.75" hidden="1">
      <c r="A40" s="3"/>
      <c r="B40" s="2"/>
      <c r="C40" s="2"/>
      <c r="D40" s="2"/>
      <c r="E40" s="2"/>
      <c r="F40" s="216"/>
      <c r="G40" s="2"/>
      <c r="H40" s="2"/>
      <c r="I40" s="2"/>
    </row>
    <row r="41" spans="1:9" ht="12.75" hidden="1">
      <c r="A41" s="62" t="e">
        <f>F42+F48</f>
        <v>#REF!</v>
      </c>
      <c r="B41" s="2" t="s">
        <v>36</v>
      </c>
      <c r="C41" s="2"/>
      <c r="D41" s="2"/>
      <c r="E41" s="2"/>
      <c r="F41" s="2"/>
      <c r="G41" s="2"/>
      <c r="H41" s="2"/>
      <c r="I41" s="2"/>
    </row>
    <row r="42" spans="1:9" ht="13.5" hidden="1">
      <c r="A42" s="3"/>
      <c r="B42" s="2"/>
      <c r="C42" s="2"/>
      <c r="D42" s="65" t="s">
        <v>20</v>
      </c>
      <c r="E42" s="2"/>
      <c r="F42" s="214" t="e">
        <f>SUM(F43:F46)</f>
        <v>#REF!</v>
      </c>
      <c r="G42" s="64" t="s">
        <v>70</v>
      </c>
      <c r="H42" s="2"/>
      <c r="I42" s="2"/>
    </row>
    <row r="43" spans="1:9" ht="12.75" hidden="1">
      <c r="A43" s="69"/>
      <c r="B43" s="2"/>
      <c r="C43" s="2"/>
      <c r="D43" s="2"/>
      <c r="E43" s="2"/>
      <c r="F43" s="215" t="e">
        <f>#REF!</f>
        <v>#REF!</v>
      </c>
      <c r="G43" s="2" t="s">
        <v>74</v>
      </c>
      <c r="H43" s="2"/>
      <c r="I43" s="2"/>
    </row>
    <row r="44" spans="1:9" ht="12.75" hidden="1">
      <c r="A44" s="3"/>
      <c r="B44" s="2"/>
      <c r="C44" s="2"/>
      <c r="D44" s="2"/>
      <c r="E44" s="2"/>
      <c r="F44" s="215" t="e">
        <f>#REF!</f>
        <v>#REF!</v>
      </c>
      <c r="G44" s="2" t="s">
        <v>78</v>
      </c>
      <c r="H44" s="2"/>
      <c r="I44" s="2"/>
    </row>
    <row r="45" spans="1:9" ht="12.75" hidden="1">
      <c r="A45" s="3"/>
      <c r="B45" s="2"/>
      <c r="C45" s="2"/>
      <c r="D45" s="2"/>
      <c r="E45" s="2"/>
      <c r="F45" s="215"/>
      <c r="G45" s="66" t="s">
        <v>76</v>
      </c>
      <c r="H45" s="2"/>
      <c r="I45" s="2"/>
    </row>
    <row r="46" spans="1:9" ht="12.75" hidden="1">
      <c r="A46" s="3"/>
      <c r="B46" s="2"/>
      <c r="C46" s="2"/>
      <c r="D46" s="2"/>
      <c r="E46" s="2"/>
      <c r="F46" s="215" t="e">
        <f>#REF!</f>
        <v>#REF!</v>
      </c>
      <c r="G46" s="2" t="s">
        <v>77</v>
      </c>
      <c r="H46" s="2"/>
      <c r="I46" s="2"/>
    </row>
    <row r="47" spans="1:9" ht="12.75" hidden="1">
      <c r="A47" s="3"/>
      <c r="B47" s="2"/>
      <c r="C47" s="2"/>
      <c r="D47" s="2"/>
      <c r="E47" s="2"/>
      <c r="F47" s="215"/>
      <c r="G47" s="2"/>
      <c r="H47" s="2"/>
      <c r="I47" s="2"/>
    </row>
    <row r="48" spans="1:9" ht="12.75" hidden="1">
      <c r="A48" s="3"/>
      <c r="B48" s="2"/>
      <c r="C48" s="2"/>
      <c r="D48" s="63" t="s">
        <v>21</v>
      </c>
      <c r="E48" s="2"/>
      <c r="F48" s="67">
        <v>0</v>
      </c>
      <c r="G48" s="64" t="s">
        <v>79</v>
      </c>
      <c r="H48" s="2"/>
      <c r="I48" s="2"/>
    </row>
    <row r="49" spans="1:9" ht="12.75" hidden="1">
      <c r="A49" s="3"/>
      <c r="B49" s="2"/>
      <c r="C49" s="2"/>
      <c r="D49" s="2"/>
      <c r="E49" s="2"/>
      <c r="F49" s="2"/>
      <c r="G49" s="2"/>
      <c r="H49" s="2"/>
      <c r="I49" s="2"/>
    </row>
    <row r="50" spans="1:9" ht="13.5" hidden="1" thickBot="1">
      <c r="A50" s="70"/>
      <c r="B50" s="71"/>
      <c r="C50" s="71"/>
      <c r="D50" s="71"/>
      <c r="E50" s="71"/>
      <c r="F50" s="71"/>
      <c r="G50" s="71"/>
      <c r="H50" s="71"/>
      <c r="I50" s="71"/>
    </row>
    <row r="58" spans="1:9" ht="41.25" customHeight="1">
      <c r="A58" s="284" t="s">
        <v>80</v>
      </c>
      <c r="B58" s="284"/>
      <c r="C58" s="284"/>
      <c r="D58" s="284"/>
      <c r="E58" s="284"/>
      <c r="F58" s="284"/>
      <c r="G58" s="284"/>
      <c r="H58" s="284"/>
      <c r="I58" s="72"/>
    </row>
    <row r="59" ht="13.5" thickBot="1"/>
    <row r="60" spans="2:9" ht="29.25" customHeight="1" thickBot="1">
      <c r="B60" s="288" t="s">
        <v>1</v>
      </c>
      <c r="C60" s="289"/>
      <c r="D60" s="289"/>
      <c r="E60" s="290"/>
      <c r="F60" s="294" t="s">
        <v>81</v>
      </c>
      <c r="G60" s="295"/>
      <c r="H60" s="280" t="s">
        <v>82</v>
      </c>
      <c r="I60" s="281"/>
    </row>
    <row r="61" spans="2:9" ht="39.75" customHeight="1" thickBot="1">
      <c r="B61" s="291"/>
      <c r="C61" s="292"/>
      <c r="D61" s="292"/>
      <c r="E61" s="293"/>
      <c r="F61" s="296" t="s">
        <v>18</v>
      </c>
      <c r="G61" s="298" t="s">
        <v>83</v>
      </c>
      <c r="H61" s="282"/>
      <c r="I61" s="283"/>
    </row>
    <row r="62" spans="2:9" ht="43.5" customHeight="1" thickBot="1">
      <c r="B62" s="291"/>
      <c r="C62" s="292"/>
      <c r="D62" s="292"/>
      <c r="E62" s="293"/>
      <c r="F62" s="297"/>
      <c r="G62" s="299"/>
      <c r="H62" s="218" t="s">
        <v>84</v>
      </c>
      <c r="I62" s="226" t="s">
        <v>85</v>
      </c>
    </row>
    <row r="63" spans="2:9" ht="18.75" customHeight="1" thickBot="1">
      <c r="B63" s="285" t="s">
        <v>86</v>
      </c>
      <c r="C63" s="286"/>
      <c r="D63" s="286"/>
      <c r="E63" s="287"/>
      <c r="F63" s="219">
        <v>338335.7</v>
      </c>
      <c r="G63" s="219">
        <v>302000</v>
      </c>
      <c r="H63" s="220">
        <f>SUM(F63-G63)</f>
        <v>36335.70000000001</v>
      </c>
      <c r="I63" s="228">
        <v>0</v>
      </c>
    </row>
    <row r="64" spans="2:9" ht="18.75" customHeight="1" thickBot="1">
      <c r="B64" s="285" t="s">
        <v>87</v>
      </c>
      <c r="C64" s="286"/>
      <c r="D64" s="286"/>
      <c r="E64" s="287"/>
      <c r="F64" s="219">
        <v>192090</v>
      </c>
      <c r="G64" s="219">
        <v>50600</v>
      </c>
      <c r="H64" s="220">
        <f>SUM(F64-G64)</f>
        <v>141490</v>
      </c>
      <c r="I64" s="227">
        <v>0</v>
      </c>
    </row>
    <row r="65" spans="2:9" ht="16.5" customHeight="1" thickBot="1">
      <c r="B65" s="221" t="s">
        <v>88</v>
      </c>
      <c r="C65" s="222"/>
      <c r="D65" s="222"/>
      <c r="E65" s="223"/>
      <c r="F65" s="219">
        <f>SUM(F63:F64)</f>
        <v>530425.7</v>
      </c>
      <c r="G65" s="219">
        <f>SUM(G63:G64)</f>
        <v>352600</v>
      </c>
      <c r="H65" s="229">
        <f>SUM(H63:H64)</f>
        <v>177825.7</v>
      </c>
      <c r="I65" s="230">
        <v>0</v>
      </c>
    </row>
    <row r="66" spans="6:8" ht="12.75">
      <c r="F66" s="145"/>
      <c r="G66" s="145"/>
      <c r="H66" s="224"/>
    </row>
    <row r="67" spans="6:8" ht="12.75">
      <c r="F67" s="145"/>
      <c r="G67" s="145"/>
      <c r="H67" s="145"/>
    </row>
    <row r="68" spans="6:8" ht="12.75">
      <c r="F68" s="145"/>
      <c r="G68" s="145"/>
      <c r="H68" s="145"/>
    </row>
    <row r="69" ht="12.75">
      <c r="H69" s="225"/>
    </row>
    <row r="70" ht="12.75">
      <c r="H70" s="225"/>
    </row>
  </sheetData>
  <mergeCells count="13">
    <mergeCell ref="A29:D29"/>
    <mergeCell ref="A1:D4"/>
    <mergeCell ref="E1:I1"/>
    <mergeCell ref="A5:D5"/>
    <mergeCell ref="A7:D7"/>
    <mergeCell ref="H60:I61"/>
    <mergeCell ref="A58:H58"/>
    <mergeCell ref="B63:E63"/>
    <mergeCell ref="B64:E64"/>
    <mergeCell ref="B60:E62"/>
    <mergeCell ref="F60:G60"/>
    <mergeCell ref="F61:F62"/>
    <mergeCell ref="G61:G62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2008-04-17T13:11:40Z</cp:lastPrinted>
  <dcterms:created xsi:type="dcterms:W3CDTF">2000-04-27T07:24:48Z</dcterms:created>
  <dcterms:modified xsi:type="dcterms:W3CDTF">2008-04-21T14:31:43Z</dcterms:modified>
  <cp:category/>
  <cp:version/>
  <cp:contentType/>
  <cp:contentStatus/>
</cp:coreProperties>
</file>