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<sst xmlns="http://schemas.openxmlformats.org/spreadsheetml/2006/main" count="64" uniqueCount="35">
  <si>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</si>
  <si>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</si>
  <si>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</si>
  <si>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</si>
  <si>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</si>
  <si>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</si>
  <si>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</si>
  <si>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</si>
  <si>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</si>
  <si>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</si>
  <si>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</si>
  <si>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</si>
  <si>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</si>
  <si>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</si>
  <si>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</si>
  <si>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</si>
  <si>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</si>
  <si>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</si>
  <si>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</si>
  <si>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</si>
  <si>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</si>
  <si>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</si>
  <si>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</si>
  <si>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</si>
  <si>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</si>
  <si>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</si>
  <si>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</si>
  <si>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</si>
  <si>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</si>
  <si>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Первонач. план</t>
  </si>
  <si>
    <t>Годовой план</t>
  </si>
  <si>
    <t>Факт</t>
  </si>
  <si>
    <t>Прочие безвозмездные поступления в бюджеты городских округов</t>
  </si>
  <si>
    <t>Динамика исполнения бюджета за октябрь 2017 года</t>
  </si>
  <si>
    <t>2017 на 01.11.2017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</si>
</sst>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72" fontId="47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7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72" fontId="6" fillId="0" borderId="13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wrapText="1"/>
    </xf>
    <xf numFmtId="17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47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172" fontId="7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172" fontId="6" fillId="0" borderId="15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5" xfId="0" applyNumberFormat="1" applyFont="1" applyFill="1" applyBorder="1" applyAlignment="1">
      <alignment/>
    </xf>
    <xf numFmtId="172" fontId="3" fillId="0" borderId="17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140625" defaultRowHeight="12"/>
  <cols>
    <col min="1" max="1" width="15.421875" style="4" customWidth="1"/>
    <col min="2" max="2" width="14.00390625" style="5" customWidth="1"/>
    <col min="3" max="3" width="13.8515625" style="5" customWidth="1"/>
    <col min="4" max="4" width="13.7109375" style="5" customWidth="1"/>
    <col min="5" max="5" width="9.57421875" style="5" customWidth="1"/>
    <col min="6" max="6" width="14.28125" style="5" customWidth="1"/>
    <col min="7" max="7" width="13.28125" style="5" customWidth="1"/>
    <col min="8" max="8" width="13.421875" style="5" customWidth="1"/>
    <col min="9" max="9" width="9.421875" style="5" customWidth="1"/>
    <col min="10" max="10" width="15.28125" style="5" customWidth="1"/>
    <col min="11" max="11" width="16.57421875" style="5" customWidth="1"/>
    <col min="12" max="12" width="17.00390625" style="5" customWidth="1"/>
    <col min="13" max="13" width="10.421875" style="5" customWidth="1"/>
    <col min="14" max="14" width="14.8515625" style="5" customWidth="1"/>
    <col min="15" max="16" width="13.8515625" style="5" customWidth="1"/>
    <col min="17" max="17" width="9.140625" style="5" customWidth="1"/>
    <col min="18" max="18" width="13.57421875" style="5" customWidth="1"/>
    <col min="19" max="19" width="13.421875" style="5" customWidth="1"/>
    <col min="20" max="20" width="13.7109375" style="5" customWidth="1"/>
    <col min="21" max="21" width="10.421875" style="5" customWidth="1"/>
    <col min="22" max="22" width="13.00390625" style="5" customWidth="1"/>
    <col min="23" max="23" width="13.7109375" style="5" customWidth="1"/>
    <col min="24" max="24" width="13.57421875" style="5" customWidth="1"/>
    <col min="25" max="25" width="10.00390625" style="5" customWidth="1"/>
    <col min="26" max="16384" width="9.140625" style="5" customWidth="1"/>
  </cols>
  <sheetData>
    <row r="1" spans="1:20" ht="18.7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 t="s">
        <v>33</v>
      </c>
      <c r="O1" s="76"/>
      <c r="P1" s="76"/>
      <c r="Q1" s="76"/>
      <c r="R1" s="76"/>
      <c r="S1" s="76"/>
      <c r="T1" s="76"/>
    </row>
    <row r="2" spans="21:25" ht="30.75" thickBot="1">
      <c r="U2" s="4"/>
      <c r="Y2" s="35" t="s">
        <v>22</v>
      </c>
    </row>
    <row r="3" spans="1:25" ht="16.5" thickBot="1">
      <c r="A3" s="53"/>
      <c r="B3" s="69">
        <v>2012</v>
      </c>
      <c r="C3" s="70"/>
      <c r="D3" s="70"/>
      <c r="E3" s="72"/>
      <c r="F3" s="69">
        <v>2013</v>
      </c>
      <c r="G3" s="70"/>
      <c r="H3" s="70"/>
      <c r="I3" s="72"/>
      <c r="J3" s="69">
        <v>2014</v>
      </c>
      <c r="K3" s="70"/>
      <c r="L3" s="70"/>
      <c r="M3" s="72"/>
      <c r="N3" s="69">
        <v>2015</v>
      </c>
      <c r="O3" s="70"/>
      <c r="P3" s="70"/>
      <c r="Q3" s="72"/>
      <c r="R3" s="69">
        <v>2016</v>
      </c>
      <c r="S3" s="70"/>
      <c r="T3" s="70"/>
      <c r="U3" s="72"/>
      <c r="V3" s="69" t="s">
        <v>34</v>
      </c>
      <c r="W3" s="70"/>
      <c r="X3" s="70"/>
      <c r="Y3" s="71"/>
    </row>
    <row r="4" spans="1:25" ht="47.25" customHeight="1" thickBot="1">
      <c r="A4" s="47"/>
      <c r="B4" s="48" t="s">
        <v>29</v>
      </c>
      <c r="C4" s="48" t="s">
        <v>30</v>
      </c>
      <c r="D4" s="49" t="s">
        <v>31</v>
      </c>
      <c r="E4" s="48" t="s">
        <v>7</v>
      </c>
      <c r="F4" s="48" t="s">
        <v>29</v>
      </c>
      <c r="G4" s="48" t="s">
        <v>30</v>
      </c>
      <c r="H4" s="49" t="s">
        <v>31</v>
      </c>
      <c r="I4" s="48" t="s">
        <v>7</v>
      </c>
      <c r="J4" s="48" t="s">
        <v>29</v>
      </c>
      <c r="K4" s="48" t="s">
        <v>30</v>
      </c>
      <c r="L4" s="49" t="s">
        <v>31</v>
      </c>
      <c r="M4" s="48" t="s">
        <v>7</v>
      </c>
      <c r="N4" s="48" t="s">
        <v>29</v>
      </c>
      <c r="O4" s="48" t="s">
        <v>30</v>
      </c>
      <c r="P4" s="49" t="s">
        <v>31</v>
      </c>
      <c r="Q4" s="48" t="s">
        <v>7</v>
      </c>
      <c r="R4" s="48" t="s">
        <v>29</v>
      </c>
      <c r="S4" s="48" t="s">
        <v>30</v>
      </c>
      <c r="T4" s="49" t="s">
        <v>31</v>
      </c>
      <c r="U4" s="48" t="s">
        <v>7</v>
      </c>
      <c r="V4" s="48" t="s">
        <v>29</v>
      </c>
      <c r="W4" s="50" t="s">
        <v>30</v>
      </c>
      <c r="X4" s="51" t="s">
        <v>31</v>
      </c>
      <c r="Y4" s="52" t="s">
        <v>7</v>
      </c>
    </row>
    <row r="5" spans="1:25" ht="31.5">
      <c r="A5" s="41" t="s">
        <v>8</v>
      </c>
      <c r="B5" s="42">
        <f>SUM(B6,B9)</f>
        <v>1857252.2</v>
      </c>
      <c r="C5" s="42">
        <f>SUM(C6,C9)</f>
        <v>2688377.3999999994</v>
      </c>
      <c r="D5" s="42">
        <f>SUM(D6,D9)</f>
        <v>2606449.8000000003</v>
      </c>
      <c r="E5" s="43">
        <f>D5/C5*100</f>
        <v>96.95252608506532</v>
      </c>
      <c r="F5" s="42">
        <f>SUM(F6,F9)</f>
        <v>1857585.4</v>
      </c>
      <c r="G5" s="42">
        <f>SUM(G6,G9)</f>
        <v>2346183.4000000004</v>
      </c>
      <c r="H5" s="42">
        <f>SUM(H6,H9)</f>
        <v>2350242</v>
      </c>
      <c r="I5" s="43">
        <f>H5/G5*100</f>
        <v>100.17298732912352</v>
      </c>
      <c r="J5" s="42">
        <f>SUM(J6,J9)</f>
        <v>1971820</v>
      </c>
      <c r="K5" s="42">
        <f>SUM(K6,K9)</f>
        <v>2411882.4</v>
      </c>
      <c r="L5" s="42">
        <f>SUM(L6,L9)</f>
        <v>2437361.5999999996</v>
      </c>
      <c r="M5" s="43">
        <f>L5/K5*100</f>
        <v>101.05640308167594</v>
      </c>
      <c r="N5" s="42">
        <f>SUM(N6,N9)</f>
        <v>2246562.3</v>
      </c>
      <c r="O5" s="44">
        <f>SUM(O6,O9)</f>
        <v>2437589.7</v>
      </c>
      <c r="P5" s="44">
        <f>SUM(P6,P9)</f>
        <v>2474556.4</v>
      </c>
      <c r="Q5" s="45">
        <f>P5/O5*100</f>
        <v>101.51652675591794</v>
      </c>
      <c r="R5" s="44">
        <f>SUM(R6,R9)</f>
        <v>2376367.3</v>
      </c>
      <c r="S5" s="46">
        <f>SUM(S6,S9)</f>
        <v>2568706.3999999994</v>
      </c>
      <c r="T5" s="46">
        <f>SUM(T6,T9)</f>
        <v>2542204.6799999997</v>
      </c>
      <c r="U5" s="45">
        <f aca="true" t="shared" si="0" ref="U5:U11">T5/S5*100</f>
        <v>98.96828535951016</v>
      </c>
      <c r="V5" s="44">
        <f>SUM(V6,V9)</f>
        <v>2448333.9</v>
      </c>
      <c r="W5" s="46">
        <f>SUM(W6,W9)</f>
        <v>2652252.5999999996</v>
      </c>
      <c r="X5" s="46">
        <f>SUM(X6,X9)</f>
        <v>1964786.73</v>
      </c>
      <c r="Y5" s="45">
        <f aca="true" t="shared" si="1" ref="Y5:Y11">X5/W5*100</f>
        <v>74.0799247402001</v>
      </c>
    </row>
    <row r="6" spans="1:25" ht="31.5">
      <c r="A6" s="14" t="s">
        <v>2</v>
      </c>
      <c r="B6" s="15">
        <f>SUM(B7:B8)</f>
        <v>978223</v>
      </c>
      <c r="C6" s="15">
        <f>SUM(C7:C8)</f>
        <v>1273627.7999999998</v>
      </c>
      <c r="D6" s="15">
        <f>SUM(D7:D8)</f>
        <v>1330423.2000000002</v>
      </c>
      <c r="E6" s="16">
        <f aca="true" t="shared" si="2" ref="E6:E39">D6/C6*100</f>
        <v>104.45934047607946</v>
      </c>
      <c r="F6" s="15">
        <f>SUM(F7:F8)</f>
        <v>1307825.4</v>
      </c>
      <c r="G6" s="15">
        <f>SUM(G7:G8)</f>
        <v>1382213.5</v>
      </c>
      <c r="H6" s="15">
        <f>SUM(H7:H8)</f>
        <v>1432010.5</v>
      </c>
      <c r="I6" s="16">
        <f aca="true" t="shared" si="3" ref="I6:I38">H6/G6*100</f>
        <v>103.60269958295154</v>
      </c>
      <c r="J6" s="15">
        <f>SUM(J7:J8)</f>
        <v>1086275</v>
      </c>
      <c r="K6" s="15">
        <f>SUM(K7:K8)</f>
        <v>1220350.9</v>
      </c>
      <c r="L6" s="15">
        <f>SUM(L7:L8)</f>
        <v>1262623.7999999998</v>
      </c>
      <c r="M6" s="16">
        <f aca="true" t="shared" si="4" ref="M6:M38">L6/K6*100</f>
        <v>103.46399547867749</v>
      </c>
      <c r="N6" s="15">
        <f>SUM(N7:N8)</f>
        <v>1264948.8</v>
      </c>
      <c r="O6" s="25">
        <f>SUM(O7:O8)</f>
        <v>1345925.1</v>
      </c>
      <c r="P6" s="25">
        <f>SUM(P7:P8)</f>
        <v>1391656.5</v>
      </c>
      <c r="Q6" s="26">
        <f aca="true" t="shared" si="5" ref="Q6:Q38">P6/O6*100</f>
        <v>103.39776708228415</v>
      </c>
      <c r="R6" s="25">
        <f>SUM(R7:R8)</f>
        <v>1319600</v>
      </c>
      <c r="S6" s="25">
        <f>SUM(S7:S8)</f>
        <v>1272245.7999999998</v>
      </c>
      <c r="T6" s="30">
        <f>SUM(T7:T8)</f>
        <v>1290260.58</v>
      </c>
      <c r="U6" s="26">
        <f t="shared" si="0"/>
        <v>101.41598266624266</v>
      </c>
      <c r="V6" s="25">
        <f>SUM(V7:V8)</f>
        <v>1293427.9</v>
      </c>
      <c r="W6" s="25">
        <f>SUM(W7:W8)</f>
        <v>1348241.4</v>
      </c>
      <c r="X6" s="30">
        <f>SUM(X7:X8)</f>
        <v>1010315.3999999999</v>
      </c>
      <c r="Y6" s="26">
        <f t="shared" si="1"/>
        <v>74.93579413894277</v>
      </c>
    </row>
    <row r="7" spans="1:25" ht="15.75">
      <c r="A7" s="6" t="s">
        <v>3</v>
      </c>
      <c r="B7" s="8">
        <v>599036</v>
      </c>
      <c r="C7" s="9">
        <v>611310.6</v>
      </c>
      <c r="D7" s="8">
        <v>643037.4</v>
      </c>
      <c r="E7" s="7">
        <f t="shared" si="2"/>
        <v>105.18996398884626</v>
      </c>
      <c r="F7" s="8">
        <v>946048.5</v>
      </c>
      <c r="G7" s="8">
        <v>940535.4</v>
      </c>
      <c r="H7" s="8">
        <v>969933.3</v>
      </c>
      <c r="I7" s="7">
        <f t="shared" si="3"/>
        <v>103.12565587642955</v>
      </c>
      <c r="J7" s="8">
        <v>626565</v>
      </c>
      <c r="K7" s="8">
        <v>641391.9</v>
      </c>
      <c r="L7" s="8">
        <v>662475.1</v>
      </c>
      <c r="M7" s="7">
        <f t="shared" si="4"/>
        <v>103.28710106878493</v>
      </c>
      <c r="N7" s="8">
        <v>691242.8</v>
      </c>
      <c r="O7" s="20">
        <v>744057.7</v>
      </c>
      <c r="P7" s="20">
        <v>785868.4</v>
      </c>
      <c r="Q7" s="19">
        <f t="shared" si="5"/>
        <v>105.61928194547279</v>
      </c>
      <c r="R7" s="20">
        <v>790956</v>
      </c>
      <c r="S7" s="31">
        <v>771548.2</v>
      </c>
      <c r="T7" s="31">
        <v>780337.34</v>
      </c>
      <c r="U7" s="19">
        <f t="shared" si="0"/>
        <v>101.13915630935307</v>
      </c>
      <c r="V7" s="20">
        <v>814087.6</v>
      </c>
      <c r="W7" s="31">
        <v>814087.6</v>
      </c>
      <c r="X7" s="31">
        <v>690401.2</v>
      </c>
      <c r="Y7" s="19">
        <f t="shared" si="1"/>
        <v>84.80674561312566</v>
      </c>
    </row>
    <row r="8" spans="1:25" ht="15.75">
      <c r="A8" s="6" t="s">
        <v>4</v>
      </c>
      <c r="B8" s="8">
        <v>379187</v>
      </c>
      <c r="C8" s="9">
        <v>662317.2</v>
      </c>
      <c r="D8" s="8">
        <v>687385.8</v>
      </c>
      <c r="E8" s="7">
        <f t="shared" si="2"/>
        <v>103.7849839925643</v>
      </c>
      <c r="F8" s="8">
        <v>361776.9</v>
      </c>
      <c r="G8" s="8">
        <v>441678.1</v>
      </c>
      <c r="H8" s="8">
        <v>462077.2</v>
      </c>
      <c r="I8" s="7">
        <f t="shared" si="3"/>
        <v>104.61854459163813</v>
      </c>
      <c r="J8" s="8">
        <v>459710</v>
      </c>
      <c r="K8" s="8">
        <v>578959</v>
      </c>
      <c r="L8" s="8">
        <v>600148.7</v>
      </c>
      <c r="M8" s="7">
        <f t="shared" si="4"/>
        <v>103.65996555887375</v>
      </c>
      <c r="N8" s="8">
        <v>573706</v>
      </c>
      <c r="O8" s="20">
        <v>601867.4</v>
      </c>
      <c r="P8" s="20">
        <v>605788.1</v>
      </c>
      <c r="Q8" s="19">
        <f t="shared" si="5"/>
        <v>100.65142255586528</v>
      </c>
      <c r="R8" s="20">
        <v>528644</v>
      </c>
      <c r="S8" s="31">
        <v>500697.6</v>
      </c>
      <c r="T8" s="31">
        <v>509923.24</v>
      </c>
      <c r="U8" s="19">
        <f t="shared" si="0"/>
        <v>101.84255726410511</v>
      </c>
      <c r="V8" s="20">
        <v>479340.3</v>
      </c>
      <c r="W8" s="31">
        <v>534153.8</v>
      </c>
      <c r="X8" s="31">
        <v>319914.2</v>
      </c>
      <c r="Y8" s="19">
        <f t="shared" si="1"/>
        <v>59.89177648834474</v>
      </c>
    </row>
    <row r="9" spans="1:25" ht="50.25" customHeight="1">
      <c r="A9" s="18" t="s">
        <v>28</v>
      </c>
      <c r="B9" s="17">
        <f>SUM(B10:B16)</f>
        <v>879029.2</v>
      </c>
      <c r="C9" s="17">
        <f>SUM(C10:C16)</f>
        <v>1414749.5999999999</v>
      </c>
      <c r="D9" s="17">
        <f>SUM(D10:D16)</f>
        <v>1276026.6</v>
      </c>
      <c r="E9" s="16">
        <f t="shared" si="2"/>
        <v>90.19451922799627</v>
      </c>
      <c r="F9" s="17">
        <f>SUM(F10:F16)</f>
        <v>549760</v>
      </c>
      <c r="G9" s="17">
        <f>SUM(G10:G16)</f>
        <v>963969.9000000001</v>
      </c>
      <c r="H9" s="17">
        <f>SUM(H10:H16)</f>
        <v>918231.5</v>
      </c>
      <c r="I9" s="16">
        <f t="shared" si="3"/>
        <v>95.25520454528714</v>
      </c>
      <c r="J9" s="17">
        <f>SUM(J10:J16)</f>
        <v>885545</v>
      </c>
      <c r="K9" s="17">
        <f>SUM(K10:K16)</f>
        <v>1191531.5</v>
      </c>
      <c r="L9" s="17">
        <f>SUM(L10:L16)</f>
        <v>1174737.7999999998</v>
      </c>
      <c r="M9" s="16">
        <f t="shared" si="4"/>
        <v>98.59057859569805</v>
      </c>
      <c r="N9" s="17">
        <f>SUM(N10:N16)</f>
        <v>981613.5</v>
      </c>
      <c r="O9" s="27">
        <f>SUM(O10:O16)</f>
        <v>1091664.5999999999</v>
      </c>
      <c r="P9" s="27">
        <f>SUM(P10:P16)</f>
        <v>1082899.9</v>
      </c>
      <c r="Q9" s="26">
        <f t="shared" si="5"/>
        <v>99.19712519761107</v>
      </c>
      <c r="R9" s="27">
        <f>SUM(R10:R16)</f>
        <v>1056767.3</v>
      </c>
      <c r="S9" s="32">
        <f>SUM(S10:S16)</f>
        <v>1296460.5999999999</v>
      </c>
      <c r="T9" s="32">
        <f>SUM(T10:T16)</f>
        <v>1251944.0999999999</v>
      </c>
      <c r="U9" s="26">
        <f t="shared" si="0"/>
        <v>96.56630521590861</v>
      </c>
      <c r="V9" s="27">
        <f>SUM(V10:V16)</f>
        <v>1154906</v>
      </c>
      <c r="W9" s="32">
        <f>SUM(W10:W16)</f>
        <v>1304011.2</v>
      </c>
      <c r="X9" s="32">
        <f>SUM(X10:X16)</f>
        <v>954471.33</v>
      </c>
      <c r="Y9" s="26">
        <f t="shared" si="1"/>
        <v>73.19502547217385</v>
      </c>
    </row>
    <row r="10" spans="1:25" ht="15.75">
      <c r="A10" s="6" t="s">
        <v>0</v>
      </c>
      <c r="B10" s="8">
        <v>111687</v>
      </c>
      <c r="C10" s="9">
        <v>550560.4</v>
      </c>
      <c r="D10" s="8">
        <v>423059.3</v>
      </c>
      <c r="E10" s="7">
        <f t="shared" si="2"/>
        <v>76.84157814474123</v>
      </c>
      <c r="F10" s="8">
        <v>1382</v>
      </c>
      <c r="G10" s="8">
        <v>287262.8</v>
      </c>
      <c r="H10" s="8">
        <v>273830.5</v>
      </c>
      <c r="I10" s="7">
        <f t="shared" si="3"/>
        <v>95.32403778003975</v>
      </c>
      <c r="J10" s="8">
        <v>0</v>
      </c>
      <c r="K10" s="8">
        <v>192432.1</v>
      </c>
      <c r="L10" s="8">
        <v>180615.4</v>
      </c>
      <c r="M10" s="7">
        <f t="shared" si="4"/>
        <v>93.85928854905184</v>
      </c>
      <c r="N10" s="8">
        <v>0</v>
      </c>
      <c r="O10" s="20">
        <v>82217.8</v>
      </c>
      <c r="P10" s="20">
        <v>79908.8</v>
      </c>
      <c r="Q10" s="19">
        <f t="shared" si="5"/>
        <v>97.19160571068552</v>
      </c>
      <c r="R10" s="20">
        <v>7748</v>
      </c>
      <c r="S10" s="31">
        <v>109927.8</v>
      </c>
      <c r="T10" s="31">
        <v>77566.6</v>
      </c>
      <c r="U10" s="19">
        <f t="shared" si="0"/>
        <v>70.56140484936478</v>
      </c>
      <c r="V10" s="20">
        <v>12716</v>
      </c>
      <c r="W10" s="31">
        <v>135144.2</v>
      </c>
      <c r="X10" s="31">
        <v>44402.4</v>
      </c>
      <c r="Y10" s="19">
        <f t="shared" si="1"/>
        <v>32.855572048227</v>
      </c>
    </row>
    <row r="11" spans="1:25" ht="15.75">
      <c r="A11" s="6" t="s">
        <v>1</v>
      </c>
      <c r="B11" s="8">
        <v>719791</v>
      </c>
      <c r="C11" s="9">
        <v>799770</v>
      </c>
      <c r="D11" s="8">
        <v>788548.3</v>
      </c>
      <c r="E11" s="7">
        <f t="shared" si="2"/>
        <v>98.59688410417996</v>
      </c>
      <c r="F11" s="8">
        <v>499836</v>
      </c>
      <c r="G11" s="8">
        <v>582797.5</v>
      </c>
      <c r="H11" s="8">
        <v>551006.7</v>
      </c>
      <c r="I11" s="7">
        <f t="shared" si="3"/>
        <v>94.5451378909484</v>
      </c>
      <c r="J11" s="8">
        <v>837035</v>
      </c>
      <c r="K11" s="8">
        <v>925596</v>
      </c>
      <c r="L11" s="8">
        <v>921040.9</v>
      </c>
      <c r="M11" s="7">
        <f t="shared" si="4"/>
        <v>99.50787384560867</v>
      </c>
      <c r="N11" s="8">
        <v>934939.3</v>
      </c>
      <c r="O11" s="20">
        <v>959299</v>
      </c>
      <c r="P11" s="20">
        <v>953582.9</v>
      </c>
      <c r="Q11" s="19">
        <f t="shared" si="5"/>
        <v>99.4041378131323</v>
      </c>
      <c r="R11" s="20">
        <v>1003574</v>
      </c>
      <c r="S11" s="31">
        <v>1072489</v>
      </c>
      <c r="T11" s="31">
        <v>1060333.7</v>
      </c>
      <c r="U11" s="19">
        <f t="shared" si="0"/>
        <v>98.86662707030095</v>
      </c>
      <c r="V11" s="20">
        <v>1142190</v>
      </c>
      <c r="W11" s="31">
        <v>1159367</v>
      </c>
      <c r="X11" s="31">
        <v>900686.9</v>
      </c>
      <c r="Y11" s="19">
        <f t="shared" si="1"/>
        <v>77.68781585123607</v>
      </c>
    </row>
    <row r="12" spans="1:25" ht="15.75">
      <c r="A12" s="6" t="s">
        <v>5</v>
      </c>
      <c r="B12" s="8">
        <v>215</v>
      </c>
      <c r="C12" s="9">
        <v>10213</v>
      </c>
      <c r="D12" s="8">
        <v>10213</v>
      </c>
      <c r="E12" s="7">
        <f t="shared" si="2"/>
        <v>100</v>
      </c>
      <c r="F12" s="8">
        <v>240</v>
      </c>
      <c r="G12" s="8">
        <v>240</v>
      </c>
      <c r="H12" s="8">
        <v>240</v>
      </c>
      <c r="I12" s="7">
        <f t="shared" si="3"/>
        <v>100</v>
      </c>
      <c r="J12" s="8">
        <v>208</v>
      </c>
      <c r="K12" s="8">
        <v>208</v>
      </c>
      <c r="L12" s="8">
        <v>208</v>
      </c>
      <c r="M12" s="7">
        <f t="shared" si="4"/>
        <v>100</v>
      </c>
      <c r="N12" s="8">
        <v>215</v>
      </c>
      <c r="O12" s="20">
        <v>0</v>
      </c>
      <c r="P12" s="20">
        <v>0</v>
      </c>
      <c r="Q12" s="19"/>
      <c r="R12" s="20">
        <v>0</v>
      </c>
      <c r="S12" s="31">
        <v>0</v>
      </c>
      <c r="T12" s="31">
        <v>0</v>
      </c>
      <c r="U12" s="19"/>
      <c r="V12" s="20">
        <v>0</v>
      </c>
      <c r="W12" s="31">
        <v>0</v>
      </c>
      <c r="X12" s="31">
        <v>0</v>
      </c>
      <c r="Y12" s="36"/>
    </row>
    <row r="13" spans="1:25" ht="31.5">
      <c r="A13" s="6" t="s">
        <v>6</v>
      </c>
      <c r="B13" s="8">
        <v>47336.2</v>
      </c>
      <c r="C13" s="9">
        <v>54384</v>
      </c>
      <c r="D13" s="8">
        <v>54384</v>
      </c>
      <c r="E13" s="7">
        <f t="shared" si="2"/>
        <v>100</v>
      </c>
      <c r="F13" s="8">
        <v>48302</v>
      </c>
      <c r="G13" s="8">
        <v>87570</v>
      </c>
      <c r="H13" s="8">
        <v>86472.2</v>
      </c>
      <c r="I13" s="7">
        <f t="shared" si="3"/>
        <v>98.74637432910815</v>
      </c>
      <c r="J13" s="8">
        <v>48302</v>
      </c>
      <c r="K13" s="8">
        <v>74066.2</v>
      </c>
      <c r="L13" s="8">
        <v>73384.4</v>
      </c>
      <c r="M13" s="7">
        <f t="shared" si="4"/>
        <v>99.07947214788932</v>
      </c>
      <c r="N13" s="8">
        <v>46459.2</v>
      </c>
      <c r="O13" s="20">
        <v>49750.4</v>
      </c>
      <c r="P13" s="20">
        <v>49010.8</v>
      </c>
      <c r="Q13" s="19">
        <f t="shared" si="5"/>
        <v>98.51337878690423</v>
      </c>
      <c r="R13" s="20">
        <v>45445.3</v>
      </c>
      <c r="S13" s="31">
        <v>113947.9</v>
      </c>
      <c r="T13" s="31">
        <v>113947.9</v>
      </c>
      <c r="U13" s="19">
        <f>T13/S13*100</f>
        <v>100</v>
      </c>
      <c r="V13" s="20">
        <v>0</v>
      </c>
      <c r="W13" s="31">
        <v>9500</v>
      </c>
      <c r="X13" s="31">
        <v>9500</v>
      </c>
      <c r="Y13" s="36"/>
    </row>
    <row r="14" spans="1:25" ht="94.5">
      <c r="A14" s="6" t="s">
        <v>32</v>
      </c>
      <c r="B14" s="8"/>
      <c r="C14" s="9"/>
      <c r="D14" s="8"/>
      <c r="E14" s="7"/>
      <c r="F14" s="8"/>
      <c r="G14" s="8"/>
      <c r="H14" s="8"/>
      <c r="I14" s="7"/>
      <c r="J14" s="8"/>
      <c r="K14" s="8"/>
      <c r="L14" s="8"/>
      <c r="M14" s="7"/>
      <c r="N14" s="8"/>
      <c r="O14" s="20"/>
      <c r="P14" s="20"/>
      <c r="Q14" s="19"/>
      <c r="R14" s="20"/>
      <c r="S14" s="31"/>
      <c r="T14" s="31"/>
      <c r="U14" s="19"/>
      <c r="V14" s="20">
        <v>0</v>
      </c>
      <c r="W14" s="31">
        <v>0</v>
      </c>
      <c r="X14" s="31">
        <v>40.71</v>
      </c>
      <c r="Y14" s="36"/>
    </row>
    <row r="15" spans="1:25" ht="63">
      <c r="A15" s="6" t="s">
        <v>24</v>
      </c>
      <c r="B15" s="8">
        <v>0</v>
      </c>
      <c r="C15" s="8">
        <v>1103.9</v>
      </c>
      <c r="D15" s="8">
        <v>1103.8</v>
      </c>
      <c r="E15" s="7">
        <f t="shared" si="2"/>
        <v>99.99094120844279</v>
      </c>
      <c r="F15" s="8">
        <v>0</v>
      </c>
      <c r="G15" s="8">
        <v>6166.8</v>
      </c>
      <c r="H15" s="8">
        <v>6749.3</v>
      </c>
      <c r="I15" s="7">
        <f t="shared" si="3"/>
        <v>109.44574171369268</v>
      </c>
      <c r="J15" s="8">
        <v>0</v>
      </c>
      <c r="K15" s="8">
        <v>244.5</v>
      </c>
      <c r="L15" s="8">
        <v>504.4</v>
      </c>
      <c r="M15" s="7">
        <f t="shared" si="4"/>
        <v>206.29856850715746</v>
      </c>
      <c r="N15" s="8">
        <v>0</v>
      </c>
      <c r="O15" s="20">
        <v>397.4</v>
      </c>
      <c r="P15" s="20">
        <v>397.4</v>
      </c>
      <c r="Q15" s="19">
        <f t="shared" si="5"/>
        <v>100</v>
      </c>
      <c r="R15" s="20">
        <v>0</v>
      </c>
      <c r="S15" s="31">
        <v>96.7</v>
      </c>
      <c r="T15" s="31">
        <v>96.7</v>
      </c>
      <c r="U15" s="19"/>
      <c r="V15" s="20">
        <v>0</v>
      </c>
      <c r="W15" s="31">
        <v>0</v>
      </c>
      <c r="X15" s="31">
        <v>196.32</v>
      </c>
      <c r="Y15" s="36"/>
    </row>
    <row r="16" spans="1:25" ht="63.75" thickBot="1">
      <c r="A16" s="40" t="s">
        <v>25</v>
      </c>
      <c r="B16" s="10">
        <v>0</v>
      </c>
      <c r="C16" s="10">
        <v>-1281.7</v>
      </c>
      <c r="D16" s="10">
        <v>-1281.8</v>
      </c>
      <c r="E16" s="54">
        <f t="shared" si="2"/>
        <v>100.00780213778575</v>
      </c>
      <c r="F16" s="10">
        <v>0</v>
      </c>
      <c r="G16" s="10">
        <v>-67.2</v>
      </c>
      <c r="H16" s="10">
        <v>-67.2</v>
      </c>
      <c r="I16" s="54">
        <f t="shared" si="3"/>
        <v>100</v>
      </c>
      <c r="J16" s="10">
        <v>0</v>
      </c>
      <c r="K16" s="10">
        <v>-1015.3</v>
      </c>
      <c r="L16" s="10">
        <v>-1015.3</v>
      </c>
      <c r="M16" s="54">
        <f t="shared" si="4"/>
        <v>100</v>
      </c>
      <c r="N16" s="10">
        <v>0</v>
      </c>
      <c r="O16" s="21">
        <v>0</v>
      </c>
      <c r="P16" s="21">
        <v>0</v>
      </c>
      <c r="Q16" s="55"/>
      <c r="R16" s="21">
        <v>0</v>
      </c>
      <c r="S16" s="33">
        <v>-0.8</v>
      </c>
      <c r="T16" s="33">
        <v>-0.8</v>
      </c>
      <c r="U16" s="55"/>
      <c r="V16" s="21">
        <v>0</v>
      </c>
      <c r="W16" s="33">
        <v>0</v>
      </c>
      <c r="X16" s="33">
        <v>-355</v>
      </c>
      <c r="Y16" s="56"/>
    </row>
    <row r="17" spans="1:25" ht="32.25" thickBot="1">
      <c r="A17" s="47" t="s">
        <v>9</v>
      </c>
      <c r="B17" s="62">
        <f>SUM(B18,B20,B22,B24,B26,B28,B29,B31,B33,B35,B37,B39,)</f>
        <v>1857252.2000000002</v>
      </c>
      <c r="C17" s="62">
        <f>SUM(C18,C20,C22,C24,C26,C28,C29,C31,C33,C35,C37,C39,)</f>
        <v>2663848.0000000005</v>
      </c>
      <c r="D17" s="62">
        <f>SUM(D18,D20,D22,D24,D26,D28,D29,D31,D33,D35,D37,D39,)</f>
        <v>2510965.1</v>
      </c>
      <c r="E17" s="62">
        <f t="shared" si="2"/>
        <v>94.26082494196363</v>
      </c>
      <c r="F17" s="62">
        <f>SUM(F18,F20,F22,F24,F26,F28,F29,F31,F33,F35,F37,F39,)</f>
        <v>1901349.5000000002</v>
      </c>
      <c r="G17" s="62">
        <f>SUM(G18,G20,G22,G24,G26,G28,G29,G31,G33,G35,G37,G39,)</f>
        <v>2376318.3</v>
      </c>
      <c r="H17" s="62">
        <f>SUM(H18,H20,H22,H24,H26,H28,H29,H31,H33,H35,H37,H39,)</f>
        <v>2323796.3000000003</v>
      </c>
      <c r="I17" s="62">
        <f t="shared" si="3"/>
        <v>97.78977420659515</v>
      </c>
      <c r="J17" s="62">
        <f>SUM(J18,J20,J22,J24,J26,J28,J29,J31,J33,J35,J37,J39,)</f>
        <v>2005081.9</v>
      </c>
      <c r="K17" s="62">
        <f>SUM(K18,K20,K22,K24,K26,K28,K29,K31,K33,K35,K37,K39,)</f>
        <v>2504892.4000000004</v>
      </c>
      <c r="L17" s="62">
        <f>SUM(L18,L20,L22,L24,L26,L28,L29,L31,L33,L35,L37,L39,)</f>
        <v>2476251.4000000004</v>
      </c>
      <c r="M17" s="62">
        <f t="shared" si="4"/>
        <v>98.85659759277485</v>
      </c>
      <c r="N17" s="62">
        <f>SUM(N18,N20,N22,N24,N26,N28,N29,N31,N33,N35,N37,N39,)</f>
        <v>2281562.2999999993</v>
      </c>
      <c r="O17" s="63">
        <f>SUM(O18,O20,O22,O24,O26,O28,O29,O31,O33,O35,O37,O39,)</f>
        <v>2471939.6999999997</v>
      </c>
      <c r="P17" s="63">
        <f>SUM(P18,P20,P22,P24,P26,P28,P29,P31,P33,P35,P37,P39,)</f>
        <v>2462031.7</v>
      </c>
      <c r="Q17" s="63">
        <f t="shared" si="5"/>
        <v>99.59918116125569</v>
      </c>
      <c r="R17" s="63">
        <f>SUM(R18,R20,R22,R24,R26,R28,R29,R31,R33,R35,R37,R39,)</f>
        <v>2411367.3000000003</v>
      </c>
      <c r="S17" s="64">
        <f>SUM(S18,S20,S22,S24,S26,S28,S29,S31,S33,S35,S37,S39,)</f>
        <v>2605191.45</v>
      </c>
      <c r="T17" s="64">
        <f>SUM(T18,T20,T22,T24,T26,T28,T29,T31,T33,T35,T37,T39,)</f>
        <v>2551239.4999999995</v>
      </c>
      <c r="U17" s="63">
        <f aca="true" t="shared" si="6" ref="U17:U34">T17/S17*100</f>
        <v>97.92906006965435</v>
      </c>
      <c r="V17" s="63">
        <f>SUM(V18,V20,V22,V24,V26,V28,V29,V31,V33,V35,V37,V39,)</f>
        <v>2482014.3000000003</v>
      </c>
      <c r="W17" s="64">
        <f>SUM(W18,W20,W22,W24,W26,W28,W29,W31,W33,W35,W37,W39,)</f>
        <v>2815534.2800000003</v>
      </c>
      <c r="X17" s="65">
        <f>SUM(X18,X20,X22,X24,X26,X28,X29,X31,X33,X35,X37,X39,)</f>
        <v>1852015.03</v>
      </c>
      <c r="Y17" s="66">
        <f aca="true" t="shared" si="7" ref="Y17:Y34">X17/W17*100</f>
        <v>65.77845786342192</v>
      </c>
    </row>
    <row r="18" spans="1:25" ht="63">
      <c r="A18" s="57" t="s">
        <v>10</v>
      </c>
      <c r="B18" s="58">
        <v>208662.3</v>
      </c>
      <c r="C18" s="58">
        <v>211922.1</v>
      </c>
      <c r="D18" s="58">
        <v>209049.8</v>
      </c>
      <c r="E18" s="43">
        <f t="shared" si="2"/>
        <v>98.6446434798447</v>
      </c>
      <c r="F18" s="58">
        <v>250555.9</v>
      </c>
      <c r="G18" s="58">
        <v>252700.3</v>
      </c>
      <c r="H18" s="58">
        <v>242076.5</v>
      </c>
      <c r="I18" s="43">
        <f t="shared" si="3"/>
        <v>95.79588943899157</v>
      </c>
      <c r="J18" s="58">
        <v>308704.2</v>
      </c>
      <c r="K18" s="58">
        <v>291867.7</v>
      </c>
      <c r="L18" s="58">
        <v>281085.5</v>
      </c>
      <c r="M18" s="43">
        <f t="shared" si="4"/>
        <v>96.30579197355513</v>
      </c>
      <c r="N18" s="58">
        <v>322481</v>
      </c>
      <c r="O18" s="59">
        <v>311604.2</v>
      </c>
      <c r="P18" s="59">
        <v>310080.6</v>
      </c>
      <c r="Q18" s="45">
        <f t="shared" si="5"/>
        <v>99.51104638512574</v>
      </c>
      <c r="R18" s="58">
        <v>367660.4</v>
      </c>
      <c r="S18" s="60">
        <v>319104.8</v>
      </c>
      <c r="T18" s="60">
        <v>318641</v>
      </c>
      <c r="U18" s="45">
        <f t="shared" si="6"/>
        <v>99.85465589987992</v>
      </c>
      <c r="V18" s="58">
        <v>311192.3</v>
      </c>
      <c r="W18" s="60">
        <v>355048.1</v>
      </c>
      <c r="X18" s="61">
        <v>223005.67</v>
      </c>
      <c r="Y18" s="45">
        <f t="shared" si="7"/>
        <v>62.80998828046116</v>
      </c>
    </row>
    <row r="19" spans="1:25" ht="31.5">
      <c r="A19" s="2" t="s">
        <v>23</v>
      </c>
      <c r="B19" s="8">
        <v>198685.3</v>
      </c>
      <c r="C19" s="8">
        <v>197400.1</v>
      </c>
      <c r="D19" s="8">
        <v>194602.8</v>
      </c>
      <c r="E19" s="7">
        <f t="shared" si="2"/>
        <v>98.58292878271084</v>
      </c>
      <c r="F19" s="8">
        <v>239827.7</v>
      </c>
      <c r="G19" s="8">
        <v>234319.3</v>
      </c>
      <c r="H19" s="8">
        <v>231376.5</v>
      </c>
      <c r="I19" s="7">
        <f t="shared" si="3"/>
        <v>98.74410686614377</v>
      </c>
      <c r="J19" s="8">
        <v>297836.2</v>
      </c>
      <c r="K19" s="8">
        <v>266638.7</v>
      </c>
      <c r="L19" s="8">
        <v>265551.8</v>
      </c>
      <c r="M19" s="7">
        <f t="shared" si="4"/>
        <v>99.5923697497775</v>
      </c>
      <c r="N19" s="8">
        <v>310901</v>
      </c>
      <c r="O19" s="20">
        <v>287002.2</v>
      </c>
      <c r="P19" s="20">
        <v>286371.6</v>
      </c>
      <c r="Q19" s="19">
        <f t="shared" si="5"/>
        <v>99.7802804299061</v>
      </c>
      <c r="R19" s="8">
        <v>353817.4</v>
      </c>
      <c r="S19" s="28">
        <v>298937.8</v>
      </c>
      <c r="T19" s="28">
        <v>298537</v>
      </c>
      <c r="U19" s="19">
        <f t="shared" si="6"/>
        <v>99.86592528612977</v>
      </c>
      <c r="V19" s="8">
        <v>303128.3</v>
      </c>
      <c r="W19" s="37">
        <v>343990.1</v>
      </c>
      <c r="X19" s="37">
        <v>214607.4</v>
      </c>
      <c r="Y19" s="19">
        <f t="shared" si="7"/>
        <v>62.387667552060364</v>
      </c>
    </row>
    <row r="20" spans="1:25" ht="47.25">
      <c r="A20" s="1" t="s">
        <v>11</v>
      </c>
      <c r="B20" s="8">
        <v>3998</v>
      </c>
      <c r="C20" s="8">
        <v>5464</v>
      </c>
      <c r="D20" s="8">
        <v>5463.4</v>
      </c>
      <c r="E20" s="7">
        <f t="shared" si="2"/>
        <v>99.98901903367495</v>
      </c>
      <c r="F20" s="8">
        <v>6311.1</v>
      </c>
      <c r="G20" s="8">
        <v>6311.1</v>
      </c>
      <c r="H20" s="8">
        <v>6311.1</v>
      </c>
      <c r="I20" s="7">
        <f t="shared" si="3"/>
        <v>100</v>
      </c>
      <c r="J20" s="8">
        <v>6374</v>
      </c>
      <c r="K20" s="8">
        <v>5972</v>
      </c>
      <c r="L20" s="8">
        <v>5972</v>
      </c>
      <c r="M20" s="7">
        <f t="shared" si="4"/>
        <v>100</v>
      </c>
      <c r="N20" s="8">
        <v>5987</v>
      </c>
      <c r="O20" s="20">
        <v>5553</v>
      </c>
      <c r="P20" s="20">
        <v>5553</v>
      </c>
      <c r="Q20" s="19">
        <f t="shared" si="5"/>
        <v>100</v>
      </c>
      <c r="R20" s="8">
        <v>5621</v>
      </c>
      <c r="S20" s="28">
        <v>5465</v>
      </c>
      <c r="T20" s="28">
        <v>5465</v>
      </c>
      <c r="U20" s="19">
        <f t="shared" si="6"/>
        <v>100</v>
      </c>
      <c r="V20" s="8">
        <v>5745.2</v>
      </c>
      <c r="W20" s="28">
        <v>5456.2</v>
      </c>
      <c r="X20" s="37">
        <v>4201.67</v>
      </c>
      <c r="Y20" s="19">
        <f t="shared" si="7"/>
        <v>77.0072577984678</v>
      </c>
    </row>
    <row r="21" spans="1:25" ht="31.5">
      <c r="A21" s="2" t="s">
        <v>23</v>
      </c>
      <c r="B21" s="8">
        <v>230</v>
      </c>
      <c r="C21" s="8">
        <v>230</v>
      </c>
      <c r="D21" s="8">
        <v>229.4</v>
      </c>
      <c r="E21" s="7">
        <f t="shared" si="2"/>
        <v>99.73913043478261</v>
      </c>
      <c r="F21" s="8">
        <v>184.1</v>
      </c>
      <c r="G21" s="8">
        <v>184.1</v>
      </c>
      <c r="H21" s="8">
        <v>184.1</v>
      </c>
      <c r="I21" s="7">
        <f t="shared" si="3"/>
        <v>100</v>
      </c>
      <c r="J21" s="8">
        <v>243</v>
      </c>
      <c r="K21" s="8">
        <v>243</v>
      </c>
      <c r="L21" s="8">
        <v>243</v>
      </c>
      <c r="M21" s="7">
        <f t="shared" si="4"/>
        <v>100</v>
      </c>
      <c r="N21" s="8">
        <v>243</v>
      </c>
      <c r="O21" s="20">
        <v>243</v>
      </c>
      <c r="P21" s="20">
        <v>243</v>
      </c>
      <c r="Q21" s="19">
        <f t="shared" si="5"/>
        <v>100</v>
      </c>
      <c r="R21" s="8">
        <v>243</v>
      </c>
      <c r="S21" s="28">
        <v>243</v>
      </c>
      <c r="T21" s="28">
        <v>243</v>
      </c>
      <c r="U21" s="19">
        <f t="shared" si="6"/>
        <v>100</v>
      </c>
      <c r="V21" s="8">
        <v>216.2</v>
      </c>
      <c r="W21" s="37">
        <v>121.2</v>
      </c>
      <c r="X21" s="37">
        <v>121.2</v>
      </c>
      <c r="Y21" s="19">
        <f t="shared" si="7"/>
        <v>100</v>
      </c>
    </row>
    <row r="22" spans="1:25" ht="110.25">
      <c r="A22" s="1" t="s">
        <v>12</v>
      </c>
      <c r="B22" s="8">
        <v>17190.8</v>
      </c>
      <c r="C22" s="8">
        <v>28683.5</v>
      </c>
      <c r="D22" s="8">
        <v>28495.6</v>
      </c>
      <c r="E22" s="7">
        <f t="shared" si="2"/>
        <v>99.34491955305315</v>
      </c>
      <c r="F22" s="8">
        <v>30105.9</v>
      </c>
      <c r="G22" s="8">
        <v>14078.8</v>
      </c>
      <c r="H22" s="8">
        <v>13756</v>
      </c>
      <c r="I22" s="7">
        <f t="shared" si="3"/>
        <v>97.70719095377447</v>
      </c>
      <c r="J22" s="8">
        <v>22364.8</v>
      </c>
      <c r="K22" s="8">
        <v>48909.4</v>
      </c>
      <c r="L22" s="8">
        <v>48708.9</v>
      </c>
      <c r="M22" s="7">
        <f t="shared" si="4"/>
        <v>99.59005835279108</v>
      </c>
      <c r="N22" s="8">
        <v>17057.1</v>
      </c>
      <c r="O22" s="20">
        <v>19481.7</v>
      </c>
      <c r="P22" s="20">
        <v>19481.1</v>
      </c>
      <c r="Q22" s="19">
        <f t="shared" si="5"/>
        <v>99.99692018663669</v>
      </c>
      <c r="R22" s="8">
        <v>20996.9</v>
      </c>
      <c r="S22" s="28">
        <v>22204.2</v>
      </c>
      <c r="T22" s="28">
        <v>22203.8</v>
      </c>
      <c r="U22" s="19">
        <f t="shared" si="6"/>
        <v>99.99819853901514</v>
      </c>
      <c r="V22" s="8">
        <v>27227.9</v>
      </c>
      <c r="W22" s="28">
        <v>29767.1</v>
      </c>
      <c r="X22" s="37">
        <v>22610.73</v>
      </c>
      <c r="Y22" s="19">
        <f t="shared" si="7"/>
        <v>75.95879343301833</v>
      </c>
    </row>
    <row r="23" spans="1:25" ht="31.5">
      <c r="A23" s="2" t="s">
        <v>23</v>
      </c>
      <c r="B23" s="8">
        <v>17190.8</v>
      </c>
      <c r="C23" s="8">
        <v>28683.5</v>
      </c>
      <c r="D23" s="8">
        <v>28495.6</v>
      </c>
      <c r="E23" s="7">
        <f t="shared" si="2"/>
        <v>99.34491955305315</v>
      </c>
      <c r="F23" s="10">
        <v>30077.7</v>
      </c>
      <c r="G23" s="10">
        <v>14078.8</v>
      </c>
      <c r="H23" s="10">
        <v>13756</v>
      </c>
      <c r="I23" s="7">
        <f t="shared" si="3"/>
        <v>97.70719095377447</v>
      </c>
      <c r="J23" s="10">
        <v>22364.8</v>
      </c>
      <c r="K23" s="8">
        <v>48909.4</v>
      </c>
      <c r="L23" s="10">
        <v>48708.9</v>
      </c>
      <c r="M23" s="7">
        <f t="shared" si="4"/>
        <v>99.59005835279108</v>
      </c>
      <c r="N23" s="10">
        <v>17057.1</v>
      </c>
      <c r="O23" s="20">
        <v>19481.7</v>
      </c>
      <c r="P23" s="21">
        <v>19481.1</v>
      </c>
      <c r="Q23" s="19">
        <f t="shared" si="5"/>
        <v>99.99692018663669</v>
      </c>
      <c r="R23" s="10">
        <v>20996.9</v>
      </c>
      <c r="S23" s="28">
        <v>22204.2</v>
      </c>
      <c r="T23" s="33">
        <v>22203.8</v>
      </c>
      <c r="U23" s="19">
        <f t="shared" si="6"/>
        <v>99.99819853901514</v>
      </c>
      <c r="V23" s="10">
        <v>27227.9</v>
      </c>
      <c r="W23" s="28">
        <v>28609.1</v>
      </c>
      <c r="X23" s="38">
        <v>21949.29</v>
      </c>
      <c r="Y23" s="19">
        <f t="shared" si="7"/>
        <v>76.72135788962254</v>
      </c>
    </row>
    <row r="24" spans="1:25" ht="47.25">
      <c r="A24" s="1" t="s">
        <v>13</v>
      </c>
      <c r="B24" s="10">
        <v>39337</v>
      </c>
      <c r="C24" s="10">
        <v>104358.3</v>
      </c>
      <c r="D24" s="10">
        <v>104035.8</v>
      </c>
      <c r="E24" s="7">
        <f t="shared" si="2"/>
        <v>99.69096851903491</v>
      </c>
      <c r="F24" s="10">
        <v>53841.2</v>
      </c>
      <c r="G24" s="10">
        <v>151708.5</v>
      </c>
      <c r="H24" s="10">
        <v>151277.4</v>
      </c>
      <c r="I24" s="7">
        <f t="shared" si="3"/>
        <v>99.71583662088807</v>
      </c>
      <c r="J24" s="10">
        <v>67746</v>
      </c>
      <c r="K24" s="10">
        <v>157515.3</v>
      </c>
      <c r="L24" s="10">
        <v>157122.4</v>
      </c>
      <c r="M24" s="7">
        <f t="shared" si="4"/>
        <v>99.75056391347381</v>
      </c>
      <c r="N24" s="10">
        <v>82683</v>
      </c>
      <c r="O24" s="21">
        <v>179132.1</v>
      </c>
      <c r="P24" s="21">
        <v>177760.4</v>
      </c>
      <c r="Q24" s="19">
        <f t="shared" si="5"/>
        <v>99.23425226411122</v>
      </c>
      <c r="R24" s="10">
        <v>78239.9</v>
      </c>
      <c r="S24" s="33">
        <v>145326.85</v>
      </c>
      <c r="T24" s="33">
        <v>109077.8</v>
      </c>
      <c r="U24" s="19">
        <f t="shared" si="6"/>
        <v>75.05688040441254</v>
      </c>
      <c r="V24" s="10">
        <v>59561.7</v>
      </c>
      <c r="W24" s="33">
        <v>178170.39</v>
      </c>
      <c r="X24" s="38">
        <v>107963.81</v>
      </c>
      <c r="Y24" s="19">
        <f t="shared" si="7"/>
        <v>60.59582066357939</v>
      </c>
    </row>
    <row r="25" spans="1:25" ht="31.5">
      <c r="A25" s="2" t="s">
        <v>23</v>
      </c>
      <c r="B25" s="10">
        <v>39337</v>
      </c>
      <c r="C25" s="10">
        <v>83230.3</v>
      </c>
      <c r="D25" s="10">
        <v>82907.8</v>
      </c>
      <c r="E25" s="7">
        <f t="shared" si="2"/>
        <v>99.61252092086656</v>
      </c>
      <c r="F25" s="10">
        <v>53841.2</v>
      </c>
      <c r="G25" s="10">
        <v>125087.8</v>
      </c>
      <c r="H25" s="10">
        <v>124656.7</v>
      </c>
      <c r="I25" s="7">
        <f t="shared" si="3"/>
        <v>99.65536207367944</v>
      </c>
      <c r="J25" s="10">
        <v>67746</v>
      </c>
      <c r="K25" s="10">
        <v>145882.3</v>
      </c>
      <c r="L25" s="10">
        <v>145755.7</v>
      </c>
      <c r="M25" s="7">
        <f t="shared" si="4"/>
        <v>99.91321771044193</v>
      </c>
      <c r="N25" s="10">
        <v>82683</v>
      </c>
      <c r="O25" s="21">
        <v>132687.7</v>
      </c>
      <c r="P25" s="21">
        <v>132687.3</v>
      </c>
      <c r="Q25" s="19">
        <f t="shared" si="5"/>
        <v>99.99969854025655</v>
      </c>
      <c r="R25" s="10">
        <v>78239.9</v>
      </c>
      <c r="S25" s="33">
        <v>99434.8</v>
      </c>
      <c r="T25" s="33">
        <v>94696.3</v>
      </c>
      <c r="U25" s="19">
        <f t="shared" si="6"/>
        <v>95.23456576570779</v>
      </c>
      <c r="V25" s="10">
        <v>59561.7</v>
      </c>
      <c r="W25" s="38">
        <v>143331.71</v>
      </c>
      <c r="X25" s="38">
        <v>86901</v>
      </c>
      <c r="Y25" s="19">
        <f t="shared" si="7"/>
        <v>60.629291313136505</v>
      </c>
    </row>
    <row r="26" spans="1:25" ht="47.25">
      <c r="A26" s="1" t="s">
        <v>14</v>
      </c>
      <c r="B26" s="8">
        <v>114269.6</v>
      </c>
      <c r="C26" s="8">
        <v>229381.9</v>
      </c>
      <c r="D26" s="8">
        <v>227947.3</v>
      </c>
      <c r="E26" s="7">
        <f t="shared" si="2"/>
        <v>99.3745801216225</v>
      </c>
      <c r="F26" s="8">
        <v>88217.5</v>
      </c>
      <c r="G26" s="8">
        <v>141918.1</v>
      </c>
      <c r="H26" s="8">
        <v>141548.4</v>
      </c>
      <c r="I26" s="7">
        <f t="shared" si="3"/>
        <v>99.73949763983593</v>
      </c>
      <c r="J26" s="8">
        <v>111572.5</v>
      </c>
      <c r="K26" s="8">
        <v>172806.1</v>
      </c>
      <c r="L26" s="8">
        <v>172715</v>
      </c>
      <c r="M26" s="7">
        <f t="shared" si="4"/>
        <v>99.94728195358844</v>
      </c>
      <c r="N26" s="8">
        <v>128325.4</v>
      </c>
      <c r="O26" s="20">
        <v>176805.7</v>
      </c>
      <c r="P26" s="20">
        <v>176673.6</v>
      </c>
      <c r="Q26" s="19">
        <f t="shared" si="5"/>
        <v>99.92528521422102</v>
      </c>
      <c r="R26" s="8">
        <v>105742.4</v>
      </c>
      <c r="S26" s="28">
        <v>137236.6</v>
      </c>
      <c r="T26" s="28">
        <v>137174.4</v>
      </c>
      <c r="U26" s="19">
        <f t="shared" si="6"/>
        <v>99.95467681361968</v>
      </c>
      <c r="V26" s="8">
        <v>113707.3</v>
      </c>
      <c r="W26" s="28">
        <v>142320.6</v>
      </c>
      <c r="X26" s="37">
        <v>98098.51</v>
      </c>
      <c r="Y26" s="19">
        <f t="shared" si="7"/>
        <v>68.9278361670763</v>
      </c>
    </row>
    <row r="27" spans="1:25" ht="31.5">
      <c r="A27" s="2" t="s">
        <v>23</v>
      </c>
      <c r="B27" s="8">
        <v>114269.6</v>
      </c>
      <c r="C27" s="8">
        <v>133915.5</v>
      </c>
      <c r="D27" s="8">
        <v>133006.5</v>
      </c>
      <c r="E27" s="7">
        <f t="shared" si="2"/>
        <v>99.32121375046205</v>
      </c>
      <c r="F27" s="8">
        <v>88217.5</v>
      </c>
      <c r="G27" s="8">
        <v>111433.1</v>
      </c>
      <c r="H27" s="8">
        <v>111063.4</v>
      </c>
      <c r="I27" s="7">
        <f t="shared" si="3"/>
        <v>99.66823143213281</v>
      </c>
      <c r="J27" s="8">
        <v>111572.5</v>
      </c>
      <c r="K27" s="8">
        <v>154460.6</v>
      </c>
      <c r="L27" s="8">
        <v>154398.8</v>
      </c>
      <c r="M27" s="7">
        <f t="shared" si="4"/>
        <v>99.95998979675075</v>
      </c>
      <c r="N27" s="8">
        <v>128325.4</v>
      </c>
      <c r="O27" s="20">
        <v>170360.1</v>
      </c>
      <c r="P27" s="20">
        <v>170359.7</v>
      </c>
      <c r="Q27" s="19">
        <f t="shared" si="5"/>
        <v>99.99976520323715</v>
      </c>
      <c r="R27" s="8">
        <v>105742.4</v>
      </c>
      <c r="S27" s="28">
        <v>129768.9</v>
      </c>
      <c r="T27" s="28">
        <v>129768.1</v>
      </c>
      <c r="U27" s="19">
        <f t="shared" si="6"/>
        <v>99.99938351947193</v>
      </c>
      <c r="V27" s="8">
        <v>113707.3</v>
      </c>
      <c r="W27" s="37">
        <v>125529.6</v>
      </c>
      <c r="X27" s="37">
        <v>89999.22</v>
      </c>
      <c r="Y27" s="19">
        <f t="shared" si="7"/>
        <v>71.69561601407159</v>
      </c>
    </row>
    <row r="28" spans="1:25" ht="47.25">
      <c r="A28" s="1" t="s">
        <v>15</v>
      </c>
      <c r="B28" s="8">
        <v>1500</v>
      </c>
      <c r="C28" s="8">
        <v>173.5</v>
      </c>
      <c r="D28" s="8">
        <v>173.5</v>
      </c>
      <c r="E28" s="7">
        <f t="shared" si="2"/>
        <v>100</v>
      </c>
      <c r="F28" s="8">
        <v>1588.5</v>
      </c>
      <c r="G28" s="8">
        <v>214.8</v>
      </c>
      <c r="H28" s="8">
        <v>214.8</v>
      </c>
      <c r="I28" s="7">
        <f t="shared" si="3"/>
        <v>100</v>
      </c>
      <c r="J28" s="8">
        <v>1000</v>
      </c>
      <c r="K28" s="8">
        <v>220</v>
      </c>
      <c r="L28" s="8">
        <v>182.9</v>
      </c>
      <c r="M28" s="7">
        <f t="shared" si="4"/>
        <v>83.13636363636364</v>
      </c>
      <c r="N28" s="8">
        <v>300</v>
      </c>
      <c r="O28" s="20">
        <v>300</v>
      </c>
      <c r="P28" s="20">
        <v>300</v>
      </c>
      <c r="Q28" s="19">
        <f t="shared" si="5"/>
        <v>100</v>
      </c>
      <c r="R28" s="8">
        <v>300</v>
      </c>
      <c r="S28" s="28">
        <v>291.2</v>
      </c>
      <c r="T28" s="28">
        <v>291.2</v>
      </c>
      <c r="U28" s="19">
        <f t="shared" si="6"/>
        <v>100</v>
      </c>
      <c r="V28" s="8">
        <v>400</v>
      </c>
      <c r="W28" s="28">
        <v>2950.1</v>
      </c>
      <c r="X28" s="37">
        <v>2204.77</v>
      </c>
      <c r="Y28" s="19">
        <f t="shared" si="7"/>
        <v>74.7354326971967</v>
      </c>
    </row>
    <row r="29" spans="1:25" ht="31.5">
      <c r="A29" s="1" t="s">
        <v>16</v>
      </c>
      <c r="B29" s="8">
        <v>754866.4</v>
      </c>
      <c r="C29" s="8">
        <v>1096074.4</v>
      </c>
      <c r="D29" s="8">
        <v>1079935.1</v>
      </c>
      <c r="E29" s="7">
        <f t="shared" si="2"/>
        <v>98.52753608696638</v>
      </c>
      <c r="F29" s="8">
        <v>1137187.5</v>
      </c>
      <c r="G29" s="8">
        <v>1250971.9</v>
      </c>
      <c r="H29" s="8">
        <v>1244694.9</v>
      </c>
      <c r="I29" s="7">
        <f t="shared" si="3"/>
        <v>99.49823013610457</v>
      </c>
      <c r="J29" s="8">
        <v>1173062.2</v>
      </c>
      <c r="K29" s="8">
        <v>1339917.8</v>
      </c>
      <c r="L29" s="8">
        <v>1326370.8</v>
      </c>
      <c r="M29" s="7">
        <f t="shared" si="4"/>
        <v>98.9889678307132</v>
      </c>
      <c r="N29" s="8">
        <v>1438709.9</v>
      </c>
      <c r="O29" s="20">
        <v>1475532.1</v>
      </c>
      <c r="P29" s="20">
        <v>1473790.5</v>
      </c>
      <c r="Q29" s="19">
        <f t="shared" si="5"/>
        <v>99.8819680032715</v>
      </c>
      <c r="R29" s="8">
        <v>1504834.3</v>
      </c>
      <c r="S29" s="28">
        <v>1589684.4</v>
      </c>
      <c r="T29" s="28">
        <v>1583585.7</v>
      </c>
      <c r="U29" s="19">
        <f t="shared" si="6"/>
        <v>99.61635781290929</v>
      </c>
      <c r="V29" s="8">
        <v>1639223.5</v>
      </c>
      <c r="W29" s="28">
        <v>1654696.25</v>
      </c>
      <c r="X29" s="37">
        <v>1126904.84</v>
      </c>
      <c r="Y29" s="19">
        <f t="shared" si="7"/>
        <v>68.10342623306241</v>
      </c>
    </row>
    <row r="30" spans="1:25" ht="31.5">
      <c r="A30" s="2" t="s">
        <v>23</v>
      </c>
      <c r="B30" s="8">
        <v>484711.4</v>
      </c>
      <c r="C30" s="8">
        <v>590563.6</v>
      </c>
      <c r="D30" s="8">
        <v>583244.9</v>
      </c>
      <c r="E30" s="7">
        <f t="shared" si="2"/>
        <v>98.76072619443529</v>
      </c>
      <c r="F30" s="8">
        <v>803056.7</v>
      </c>
      <c r="G30" s="8">
        <v>744523.7</v>
      </c>
      <c r="H30" s="8">
        <v>742774.5</v>
      </c>
      <c r="I30" s="7">
        <f t="shared" si="3"/>
        <v>99.76505784839354</v>
      </c>
      <c r="J30" s="8">
        <v>451079.2</v>
      </c>
      <c r="K30" s="8">
        <v>487248.6</v>
      </c>
      <c r="L30" s="8">
        <v>478068.1</v>
      </c>
      <c r="M30" s="7">
        <f t="shared" si="4"/>
        <v>98.11584887057654</v>
      </c>
      <c r="N30" s="8">
        <v>576865.7</v>
      </c>
      <c r="O30" s="20">
        <v>571330.9</v>
      </c>
      <c r="P30" s="20">
        <v>570825.8</v>
      </c>
      <c r="Q30" s="19">
        <f t="shared" si="5"/>
        <v>99.91159238892908</v>
      </c>
      <c r="R30" s="8">
        <v>600390</v>
      </c>
      <c r="S30" s="28">
        <v>611603.5</v>
      </c>
      <c r="T30" s="28">
        <v>607330.8</v>
      </c>
      <c r="U30" s="19">
        <f t="shared" si="6"/>
        <v>99.30139379516305</v>
      </c>
      <c r="V30" s="8">
        <v>616331.5</v>
      </c>
      <c r="W30" s="37">
        <v>578294.75</v>
      </c>
      <c r="X30" s="37">
        <v>403483.54</v>
      </c>
      <c r="Y30" s="19">
        <f t="shared" si="7"/>
        <v>69.77126110863016</v>
      </c>
    </row>
    <row r="31" spans="1:25" ht="47.25">
      <c r="A31" s="1" t="s">
        <v>17</v>
      </c>
      <c r="B31" s="8">
        <v>83082.2</v>
      </c>
      <c r="C31" s="8">
        <v>119123.2</v>
      </c>
      <c r="D31" s="8">
        <v>119056.1</v>
      </c>
      <c r="E31" s="7">
        <f t="shared" si="2"/>
        <v>99.94367176167196</v>
      </c>
      <c r="F31" s="8">
        <v>113188</v>
      </c>
      <c r="G31" s="8">
        <v>93834.2</v>
      </c>
      <c r="H31" s="8">
        <v>93692</v>
      </c>
      <c r="I31" s="7">
        <f t="shared" si="3"/>
        <v>99.84845610662211</v>
      </c>
      <c r="J31" s="8">
        <v>87815.8</v>
      </c>
      <c r="K31" s="8">
        <v>105813.4</v>
      </c>
      <c r="L31" s="8">
        <v>105622.9</v>
      </c>
      <c r="M31" s="7">
        <f t="shared" si="4"/>
        <v>99.8199660912512</v>
      </c>
      <c r="N31" s="8">
        <v>97317.2</v>
      </c>
      <c r="O31" s="20">
        <v>110988.7</v>
      </c>
      <c r="P31" s="20">
        <v>110988.1</v>
      </c>
      <c r="Q31" s="19">
        <f t="shared" si="5"/>
        <v>99.99945940442586</v>
      </c>
      <c r="R31" s="8">
        <v>110322.9</v>
      </c>
      <c r="S31" s="28">
        <v>141321.1</v>
      </c>
      <c r="T31" s="28">
        <v>141318.8</v>
      </c>
      <c r="U31" s="19">
        <f t="shared" si="6"/>
        <v>99.9983725006386</v>
      </c>
      <c r="V31" s="8">
        <v>125317.7</v>
      </c>
      <c r="W31" s="28">
        <v>179125.39</v>
      </c>
      <c r="X31" s="37">
        <v>113233.56</v>
      </c>
      <c r="Y31" s="19">
        <f t="shared" si="7"/>
        <v>63.21469000011667</v>
      </c>
    </row>
    <row r="32" spans="1:25" ht="31.5">
      <c r="A32" s="2" t="s">
        <v>23</v>
      </c>
      <c r="B32" s="8">
        <v>35746</v>
      </c>
      <c r="C32" s="8">
        <v>69923.2</v>
      </c>
      <c r="D32" s="8">
        <v>69856.1</v>
      </c>
      <c r="E32" s="7">
        <f t="shared" si="2"/>
        <v>99.90403757265115</v>
      </c>
      <c r="F32" s="8">
        <v>64773.2</v>
      </c>
      <c r="G32" s="8">
        <v>92886.5</v>
      </c>
      <c r="H32" s="8">
        <v>92744.3</v>
      </c>
      <c r="I32" s="7">
        <f t="shared" si="3"/>
        <v>99.8469099384733</v>
      </c>
      <c r="J32" s="8">
        <v>87815.8</v>
      </c>
      <c r="K32" s="8">
        <v>103905.7</v>
      </c>
      <c r="L32" s="8">
        <v>103715.2</v>
      </c>
      <c r="M32" s="7">
        <f t="shared" si="4"/>
        <v>99.81666068367761</v>
      </c>
      <c r="N32" s="8">
        <v>97317.2</v>
      </c>
      <c r="O32" s="20">
        <v>110792.7</v>
      </c>
      <c r="P32" s="20">
        <v>110792.1</v>
      </c>
      <c r="Q32" s="19">
        <f t="shared" si="5"/>
        <v>99.99945844807465</v>
      </c>
      <c r="R32" s="8">
        <v>110322.9</v>
      </c>
      <c r="S32" s="28">
        <v>128339.1</v>
      </c>
      <c r="T32" s="28">
        <v>128336.8</v>
      </c>
      <c r="U32" s="19">
        <f t="shared" si="6"/>
        <v>99.99820787273714</v>
      </c>
      <c r="V32" s="8">
        <v>125317.7</v>
      </c>
      <c r="W32" s="37">
        <v>157550.39</v>
      </c>
      <c r="X32" s="37">
        <v>110860.35</v>
      </c>
      <c r="Y32" s="19">
        <f t="shared" si="7"/>
        <v>70.36501147347207</v>
      </c>
    </row>
    <row r="33" spans="1:25" ht="47.25">
      <c r="A33" s="3" t="s">
        <v>18</v>
      </c>
      <c r="B33" s="8">
        <v>507630.8</v>
      </c>
      <c r="C33" s="8">
        <v>753045.3</v>
      </c>
      <c r="D33" s="8">
        <v>628517.5</v>
      </c>
      <c r="E33" s="7">
        <f t="shared" si="2"/>
        <v>83.46343838810228</v>
      </c>
      <c r="F33" s="8">
        <v>99453</v>
      </c>
      <c r="G33" s="8">
        <v>294673.7</v>
      </c>
      <c r="H33" s="8">
        <v>290022.2</v>
      </c>
      <c r="I33" s="7">
        <f t="shared" si="3"/>
        <v>98.42147432906296</v>
      </c>
      <c r="J33" s="8">
        <v>87667</v>
      </c>
      <c r="K33" s="8">
        <v>103346.6</v>
      </c>
      <c r="L33" s="8">
        <v>102722.6</v>
      </c>
      <c r="M33" s="7">
        <f t="shared" si="4"/>
        <v>99.39620655154596</v>
      </c>
      <c r="N33" s="8">
        <v>9763</v>
      </c>
      <c r="O33" s="20">
        <v>9763</v>
      </c>
      <c r="P33" s="20">
        <v>9760.2</v>
      </c>
      <c r="Q33" s="19">
        <f t="shared" si="5"/>
        <v>99.9713202908942</v>
      </c>
      <c r="R33" s="8">
        <v>10446</v>
      </c>
      <c r="S33" s="28">
        <v>14975.6</v>
      </c>
      <c r="T33" s="28">
        <v>13166.4</v>
      </c>
      <c r="U33" s="19">
        <f t="shared" si="6"/>
        <v>87.91901493095435</v>
      </c>
      <c r="V33" s="8">
        <v>12963</v>
      </c>
      <c r="W33" s="28">
        <v>13113</v>
      </c>
      <c r="X33" s="37">
        <v>7342.6</v>
      </c>
      <c r="Y33" s="19">
        <f t="shared" si="7"/>
        <v>55.99481430641349</v>
      </c>
    </row>
    <row r="34" spans="1:25" ht="31.5">
      <c r="A34" s="2" t="s">
        <v>23</v>
      </c>
      <c r="B34" s="10">
        <v>1313.8</v>
      </c>
      <c r="C34" s="10">
        <v>29038.6</v>
      </c>
      <c r="D34" s="10">
        <v>29036.3</v>
      </c>
      <c r="E34" s="7">
        <f t="shared" si="2"/>
        <v>99.99207950796526</v>
      </c>
      <c r="F34" s="10">
        <v>18.8</v>
      </c>
      <c r="G34" s="10">
        <v>9643</v>
      </c>
      <c r="H34" s="10">
        <v>9540.9</v>
      </c>
      <c r="I34" s="7">
        <f t="shared" si="3"/>
        <v>98.9412008710982</v>
      </c>
      <c r="J34" s="10"/>
      <c r="K34" s="10">
        <v>8546.6</v>
      </c>
      <c r="L34" s="10">
        <v>8546.2</v>
      </c>
      <c r="M34" s="7">
        <f t="shared" si="4"/>
        <v>99.99531977628531</v>
      </c>
      <c r="N34" s="10"/>
      <c r="O34" s="21"/>
      <c r="P34" s="21"/>
      <c r="Q34" s="19">
        <v>0</v>
      </c>
      <c r="R34" s="10"/>
      <c r="S34" s="33">
        <v>2222.6</v>
      </c>
      <c r="T34" s="33">
        <v>2222.53</v>
      </c>
      <c r="U34" s="19">
        <f t="shared" si="6"/>
        <v>99.996850535409</v>
      </c>
      <c r="V34" s="10"/>
      <c r="W34" s="33">
        <v>150</v>
      </c>
      <c r="X34" s="38">
        <v>150</v>
      </c>
      <c r="Y34" s="19">
        <f t="shared" si="7"/>
        <v>100</v>
      </c>
    </row>
    <row r="35" spans="1:25" ht="47.25">
      <c r="A35" s="1" t="s">
        <v>19</v>
      </c>
      <c r="B35" s="10">
        <v>49285.3</v>
      </c>
      <c r="C35" s="10">
        <v>70630.1</v>
      </c>
      <c r="D35" s="10">
        <v>63443.9</v>
      </c>
      <c r="E35" s="7">
        <f t="shared" si="2"/>
        <v>89.82558427639206</v>
      </c>
      <c r="F35" s="10">
        <v>57805.3</v>
      </c>
      <c r="G35" s="10">
        <v>85695.8</v>
      </c>
      <c r="H35" s="10">
        <v>60335.2</v>
      </c>
      <c r="I35" s="7">
        <f t="shared" si="3"/>
        <v>70.40625094812114</v>
      </c>
      <c r="J35" s="10">
        <v>66941.7</v>
      </c>
      <c r="K35" s="10">
        <v>67158.4</v>
      </c>
      <c r="L35" s="10">
        <v>66277.7</v>
      </c>
      <c r="M35" s="7">
        <f t="shared" si="4"/>
        <v>98.68862271882594</v>
      </c>
      <c r="N35" s="10">
        <v>111051.8</v>
      </c>
      <c r="O35" s="21">
        <v>116196.3</v>
      </c>
      <c r="P35" s="21">
        <v>111062.3</v>
      </c>
      <c r="Q35" s="19">
        <f t="shared" si="5"/>
        <v>95.58161490512175</v>
      </c>
      <c r="R35" s="10">
        <v>141470.9</v>
      </c>
      <c r="S35" s="33">
        <v>161147.2</v>
      </c>
      <c r="T35" s="33">
        <v>151967.3</v>
      </c>
      <c r="U35" s="19">
        <f>T35/S35*100</f>
        <v>94.30340707129878</v>
      </c>
      <c r="V35" s="10">
        <v>124081.5</v>
      </c>
      <c r="W35" s="33">
        <v>137865.05</v>
      </c>
      <c r="X35" s="38">
        <v>68527.65</v>
      </c>
      <c r="Y35" s="19">
        <f>X35/W35*100</f>
        <v>49.706325134615334</v>
      </c>
    </row>
    <row r="36" spans="1:25" ht="31.5">
      <c r="A36" s="2" t="s">
        <v>23</v>
      </c>
      <c r="B36" s="10">
        <v>7809.3</v>
      </c>
      <c r="C36" s="10">
        <v>6185.2</v>
      </c>
      <c r="D36" s="10">
        <v>5647.6</v>
      </c>
      <c r="E36" s="7">
        <f t="shared" si="2"/>
        <v>91.30828429153463</v>
      </c>
      <c r="F36" s="10">
        <v>7021.3</v>
      </c>
      <c r="G36" s="10">
        <v>6455.7</v>
      </c>
      <c r="H36" s="10">
        <v>6399.7</v>
      </c>
      <c r="I36" s="7">
        <f t="shared" si="3"/>
        <v>99.13254952987283</v>
      </c>
      <c r="J36" s="10">
        <v>8253.7</v>
      </c>
      <c r="K36" s="10">
        <v>7063.4</v>
      </c>
      <c r="L36" s="10">
        <v>7039.6</v>
      </c>
      <c r="M36" s="7">
        <f t="shared" si="4"/>
        <v>99.66305178809073</v>
      </c>
      <c r="N36" s="10">
        <v>18584.5</v>
      </c>
      <c r="O36" s="21">
        <v>22166.3</v>
      </c>
      <c r="P36" s="21">
        <v>22162.5</v>
      </c>
      <c r="Q36" s="19">
        <f t="shared" si="5"/>
        <v>99.9828568592864</v>
      </c>
      <c r="R36" s="10">
        <v>18814.9</v>
      </c>
      <c r="S36" s="33">
        <v>19571.2</v>
      </c>
      <c r="T36" s="33">
        <v>19570.9</v>
      </c>
      <c r="U36" s="19">
        <f>T36/S36*100</f>
        <v>99.99846713538261</v>
      </c>
      <c r="V36" s="10">
        <v>18623.5</v>
      </c>
      <c r="W36" s="38">
        <v>23626.05</v>
      </c>
      <c r="X36" s="38">
        <v>10199.27</v>
      </c>
      <c r="Y36" s="19">
        <f>X36/W36*100</f>
        <v>43.169594578865286</v>
      </c>
    </row>
    <row r="37" spans="1:25" ht="47.25">
      <c r="A37" s="1" t="s">
        <v>20</v>
      </c>
      <c r="B37" s="8">
        <v>64929.8</v>
      </c>
      <c r="C37" s="8">
        <v>44915.1</v>
      </c>
      <c r="D37" s="8">
        <v>44770.6</v>
      </c>
      <c r="E37" s="7">
        <f t="shared" si="2"/>
        <v>99.67828191410015</v>
      </c>
      <c r="F37" s="8">
        <v>47370.6</v>
      </c>
      <c r="G37" s="8">
        <v>84211.1</v>
      </c>
      <c r="H37" s="8">
        <v>79867.8</v>
      </c>
      <c r="I37" s="7">
        <f t="shared" si="3"/>
        <v>94.84236638637898</v>
      </c>
      <c r="J37" s="8">
        <v>68339</v>
      </c>
      <c r="K37" s="8">
        <v>211365.7</v>
      </c>
      <c r="L37" s="8">
        <v>209470.7</v>
      </c>
      <c r="M37" s="7">
        <f t="shared" si="4"/>
        <v>99.10344961363174</v>
      </c>
      <c r="N37" s="8">
        <v>64186.9</v>
      </c>
      <c r="O37" s="20">
        <v>66582.9</v>
      </c>
      <c r="P37" s="20">
        <v>66581.9</v>
      </c>
      <c r="Q37" s="19">
        <f t="shared" si="5"/>
        <v>99.99849811287883</v>
      </c>
      <c r="R37" s="8">
        <v>62032.6</v>
      </c>
      <c r="S37" s="28">
        <v>68434.5</v>
      </c>
      <c r="T37" s="28">
        <v>68348.1</v>
      </c>
      <c r="U37" s="19">
        <f>T37/S37*100</f>
        <v>99.87374789031848</v>
      </c>
      <c r="V37" s="8">
        <v>58894.2</v>
      </c>
      <c r="W37" s="28">
        <v>113322.1</v>
      </c>
      <c r="X37" s="37">
        <v>77921.22</v>
      </c>
      <c r="Y37" s="19">
        <f>X37/W37*100</f>
        <v>68.76083305904143</v>
      </c>
    </row>
    <row r="38" spans="1:25" ht="31.5">
      <c r="A38" s="2" t="s">
        <v>23</v>
      </c>
      <c r="B38" s="8">
        <v>64929.8</v>
      </c>
      <c r="C38" s="8">
        <v>44835.1</v>
      </c>
      <c r="D38" s="8">
        <v>44690.6</v>
      </c>
      <c r="E38" s="7">
        <f t="shared" si="2"/>
        <v>99.67770786727364</v>
      </c>
      <c r="F38" s="8">
        <v>47257.8</v>
      </c>
      <c r="G38" s="8">
        <v>73236.1</v>
      </c>
      <c r="H38" s="8">
        <v>73151.3</v>
      </c>
      <c r="I38" s="7">
        <f t="shared" si="3"/>
        <v>99.88421010949517</v>
      </c>
      <c r="J38" s="8">
        <v>68339</v>
      </c>
      <c r="K38" s="8">
        <v>89472</v>
      </c>
      <c r="L38" s="8">
        <v>88792.6</v>
      </c>
      <c r="M38" s="7">
        <f t="shared" si="4"/>
        <v>99.24065629470672</v>
      </c>
      <c r="N38" s="8">
        <v>64186.9</v>
      </c>
      <c r="O38" s="20">
        <v>66307.9</v>
      </c>
      <c r="P38" s="20">
        <v>66306.9</v>
      </c>
      <c r="Q38" s="19">
        <f t="shared" si="5"/>
        <v>99.99849188407414</v>
      </c>
      <c r="R38" s="8">
        <v>62032.6</v>
      </c>
      <c r="S38" s="28">
        <v>66210.5</v>
      </c>
      <c r="T38" s="28">
        <v>66190.8</v>
      </c>
      <c r="U38" s="19">
        <f>T38/S38*100</f>
        <v>99.97024641106773</v>
      </c>
      <c r="V38" s="8">
        <v>58894.2</v>
      </c>
      <c r="W38" s="37">
        <v>106590.1</v>
      </c>
      <c r="X38" s="37">
        <v>77921.22</v>
      </c>
      <c r="Y38" s="19">
        <f>X38/W38*100</f>
        <v>73.10361844111226</v>
      </c>
    </row>
    <row r="39" spans="1:25" ht="111" thickBot="1">
      <c r="A39" s="67" t="s">
        <v>21</v>
      </c>
      <c r="B39" s="10">
        <v>12500</v>
      </c>
      <c r="C39" s="10">
        <v>76.6</v>
      </c>
      <c r="D39" s="10">
        <v>76.5</v>
      </c>
      <c r="E39" s="54">
        <f t="shared" si="2"/>
        <v>99.86945169712794</v>
      </c>
      <c r="F39" s="10">
        <v>15725</v>
      </c>
      <c r="G39" s="10"/>
      <c r="H39" s="10"/>
      <c r="I39" s="54"/>
      <c r="J39" s="10">
        <v>3494.7</v>
      </c>
      <c r="K39" s="10">
        <v>0</v>
      </c>
      <c r="L39" s="10">
        <v>0</v>
      </c>
      <c r="M39" s="54">
        <v>0</v>
      </c>
      <c r="N39" s="10">
        <v>3700</v>
      </c>
      <c r="O39" s="21"/>
      <c r="P39" s="21"/>
      <c r="Q39" s="55">
        <v>0</v>
      </c>
      <c r="R39" s="10">
        <v>3700</v>
      </c>
      <c r="S39" s="33"/>
      <c r="T39" s="33"/>
      <c r="U39" s="55">
        <v>0</v>
      </c>
      <c r="V39" s="10">
        <v>3700</v>
      </c>
      <c r="W39" s="33">
        <v>3700</v>
      </c>
      <c r="X39" s="38">
        <v>0</v>
      </c>
      <c r="Y39" s="55">
        <v>0</v>
      </c>
    </row>
    <row r="40" spans="1:25" ht="32.25" thickBot="1">
      <c r="A40" s="47" t="s">
        <v>27</v>
      </c>
      <c r="B40" s="62">
        <f>SUM(B5,-B17)</f>
        <v>-2.3283064365386963E-10</v>
      </c>
      <c r="C40" s="62">
        <f>SUM(C5,-C17)</f>
        <v>24529.399999998976</v>
      </c>
      <c r="D40" s="62">
        <f>SUM(D5,-D17)</f>
        <v>95484.70000000019</v>
      </c>
      <c r="E40" s="62"/>
      <c r="F40" s="62">
        <f>SUM(F5,-F17)</f>
        <v>-43764.100000000326</v>
      </c>
      <c r="G40" s="62">
        <f>SUM(G5,-G17)</f>
        <v>-30134.89999999944</v>
      </c>
      <c r="H40" s="62">
        <f>SUM(H5,-H17)</f>
        <v>26445.69999999972</v>
      </c>
      <c r="I40" s="62"/>
      <c r="J40" s="62">
        <f>SUM(J5,-J17)</f>
        <v>-33261.89999999991</v>
      </c>
      <c r="K40" s="62">
        <f>SUM(K5,-K17)</f>
        <v>-93010.00000000047</v>
      </c>
      <c r="L40" s="62">
        <f>SUM(L5,-L17)</f>
        <v>-38889.800000000745</v>
      </c>
      <c r="M40" s="62"/>
      <c r="N40" s="62">
        <f>SUM(N5,-N17)</f>
        <v>-34999.999999999534</v>
      </c>
      <c r="O40" s="63">
        <f>SUM(O5,-O17)</f>
        <v>-34349.999999999534</v>
      </c>
      <c r="P40" s="63">
        <f>SUM(P5,-P17)</f>
        <v>12524.69999999972</v>
      </c>
      <c r="Q40" s="63"/>
      <c r="R40" s="62">
        <f>SUM(R5,-R17)</f>
        <v>-35000.000000000466</v>
      </c>
      <c r="S40" s="64">
        <f>SUM(S5,-S17)</f>
        <v>-36485.050000000745</v>
      </c>
      <c r="T40" s="64">
        <f>SUM(T5,-T17)</f>
        <v>-9034.819999999832</v>
      </c>
      <c r="U40" s="63"/>
      <c r="V40" s="62">
        <f>SUM(V5,-V17)</f>
        <v>-33680.40000000037</v>
      </c>
      <c r="W40" s="64">
        <v>-172327.3</v>
      </c>
      <c r="X40" s="64">
        <f>SUM(X5,-X17)</f>
        <v>112771.69999999995</v>
      </c>
      <c r="Y40" s="66"/>
    </row>
    <row r="41" spans="1:25" ht="15.75">
      <c r="A41" s="6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9"/>
      <c r="Q41" s="59"/>
      <c r="R41" s="58"/>
      <c r="S41" s="60"/>
      <c r="T41" s="60"/>
      <c r="U41" s="59"/>
      <c r="V41" s="58"/>
      <c r="W41" s="60"/>
      <c r="X41" s="60"/>
      <c r="Y41" s="59"/>
    </row>
    <row r="42" spans="5:25" ht="15.75">
      <c r="E42" s="13"/>
      <c r="I42" s="13"/>
      <c r="M42" s="13"/>
      <c r="O42" s="22"/>
      <c r="P42" s="22"/>
      <c r="Q42" s="24"/>
      <c r="S42" s="34"/>
      <c r="T42" s="34"/>
      <c r="U42" s="24"/>
      <c r="W42" s="34"/>
      <c r="X42" s="34"/>
      <c r="Y42" s="24"/>
    </row>
    <row r="43" spans="1:25" ht="15.75">
      <c r="A43" s="12" t="s">
        <v>26</v>
      </c>
      <c r="B43" s="11">
        <f>SUM(B19,B21,B23,B25,B27,B30,B28,B32,B34,B36,B38,B39)</f>
        <v>978223.0000000001</v>
      </c>
      <c r="C43" s="11">
        <f>SUM(C19,C21,C23,C25,C27,C30,C28,C32,C34,C36,C38,C39)</f>
        <v>1184255.2000000002</v>
      </c>
      <c r="D43" s="11">
        <f>SUM(D19,D21,D23,D25,D27,D30,D28,D32,D34,D36,D38,D39)</f>
        <v>1171967.6000000003</v>
      </c>
      <c r="E43" s="7">
        <f>D43/C43*100</f>
        <v>98.96241958658912</v>
      </c>
      <c r="F43" s="11">
        <f>SUM(F19,F21,F23,F25,F27,F30,F28,F32,F34,F36,F38,F39)</f>
        <v>1351589.5</v>
      </c>
      <c r="G43" s="11">
        <f>SUM(G19,G21,G23,G25,G27,G30,G28,G32,G34,G36,G38,G39)</f>
        <v>1412062.9</v>
      </c>
      <c r="H43" s="11">
        <f>SUM(H19,H21,H23,H25,H27,H30,H28,H32,H34,H36,H38,H39)</f>
        <v>1405862.2</v>
      </c>
      <c r="I43" s="7">
        <f>H43/G43*100</f>
        <v>99.56087650203118</v>
      </c>
      <c r="J43" s="11">
        <f>SUM(J19,J21,J23,J25,J27,J30,J28,J32,J34,J36,J38,J39)</f>
        <v>1119744.9</v>
      </c>
      <c r="K43" s="11">
        <f>SUM(K19,K21,K23,K25,K27,K30,K28,K32,K34,K36,K38,K39)</f>
        <v>1312590.3</v>
      </c>
      <c r="L43" s="11">
        <f>SUM(L19,L21,L23,L25,L27,L30,L28,L32,L34,L36,L38,L39)</f>
        <v>1301002.7999999998</v>
      </c>
      <c r="M43" s="7">
        <f>L43/K43*100</f>
        <v>99.1172035935356</v>
      </c>
      <c r="N43" s="11">
        <f>SUM(N19,N21,N23,N25,N27,N30,N28,N32,N34,N36,N38,N39)</f>
        <v>1300163.7999999998</v>
      </c>
      <c r="O43" s="23">
        <f>SUM(O19,O21,O23,O25,O27,O30,O28,O32,O34,O36,O38,O39)</f>
        <v>1380672.5</v>
      </c>
      <c r="P43" s="23">
        <f>SUM(P19,P21,P23,P25,P27,P30,P28,P32,P34,P36,P38,P39)</f>
        <v>1379530</v>
      </c>
      <c r="Q43" s="19">
        <f>P43/O43*100</f>
        <v>99.91725047033239</v>
      </c>
      <c r="R43" s="11">
        <f>SUM(R19,R21,R23,R25,R27,R30,R28,R32,R34,R36,R38,R39)</f>
        <v>1354600</v>
      </c>
      <c r="S43" s="34">
        <f>SUM(S19,S21,S23,S25,S27,S30,S28,S32,S34,S36,S38,S39)</f>
        <v>1378826.8</v>
      </c>
      <c r="T43" s="34">
        <f>SUM(T19,T21,T23,T25,T27,T30,T28,T32,T34,T36,T38,T39)</f>
        <v>1369391.23</v>
      </c>
      <c r="U43" s="19">
        <f>T43/S43*100</f>
        <v>99.315681273384</v>
      </c>
      <c r="V43" s="11">
        <f>SUM(V19,V21,V23,V25,V27,V30,V28,V32,V34,V36,V38,V39)</f>
        <v>1327108.2999999998</v>
      </c>
      <c r="W43" s="39">
        <f>SUM(W19,W21,W23,W25,W27,W30,W28,W32,W34,W36,W38,W39)</f>
        <v>1514443.1000000003</v>
      </c>
      <c r="X43" s="34">
        <f>SUM(X19,X21,X23,X25,X27,X30,X28,X32,X34,X36,X38,X39)</f>
        <v>1018397.2599999999</v>
      </c>
      <c r="Y43" s="19">
        <f>X43/W43*100</f>
        <v>67.24566013737984</v>
      </c>
    </row>
    <row r="44" spans="19:24" ht="15.75">
      <c r="S44" s="22"/>
      <c r="T44" s="22"/>
      <c r="W44" s="22"/>
      <c r="X44" s="22"/>
    </row>
    <row r="45" spans="19:20" ht="15.75">
      <c r="S45" s="29"/>
      <c r="T45" s="29"/>
    </row>
  </sheetData>
  <sheetProtection/>
  <mergeCells count="8">
    <mergeCell ref="V3:Y3"/>
    <mergeCell ref="R3:U3"/>
    <mergeCell ref="A1:M1"/>
    <mergeCell ref="N3:Q3"/>
    <mergeCell ref="B3:E3"/>
    <mergeCell ref="F3:I3"/>
    <mergeCell ref="J3:M3"/>
    <mergeCell ref="N1:T1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Кригер О. А.</cp:lastModifiedBy>
  <cp:lastPrinted>2017-08-03T12:45:55Z</cp:lastPrinted>
  <dcterms:created xsi:type="dcterms:W3CDTF">2014-05-13T09:02:19Z</dcterms:created>
  <dcterms:modified xsi:type="dcterms:W3CDTF">2017-11-07T14:32:37Z</dcterms:modified>
  <cp:category/>
  <cp:version/>
  <cp:contentType/>
  <cp:contentStatus/>
</cp:coreProperties>
</file>