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29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<sst xmlns="http://schemas.openxmlformats.org/spreadsheetml/2006/main" count="50" uniqueCount="33">
  <si>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Субсидии</t>
  </si>
  <si>
    <t>Субвенции</t>
  </si>
  <si>
    <t>Доходы собств, в т.ч.</t>
  </si>
  <si>
    <t>налоговые</t>
  </si>
  <si>
    <t>неналоговые</t>
  </si>
  <si>
    <t>Дотации</t>
  </si>
  <si>
    <t>Иные трансферты</t>
  </si>
  <si>
    <t>% исполнения</t>
  </si>
  <si>
    <t>Доходы  Всего</t>
  </si>
  <si>
    <t>Расходы Всего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</si>
  <si>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</si>
  <si>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</si>
  <si>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</si>
  <si>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</si>
  <si>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</si>
  <si>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</si>
  <si>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</si>
  <si>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 и кинематография</t>
  </si>
  <si>
    <t>09 Здравоохранение</t>
  </si>
  <si>
    <t>10 Социальная политика</t>
  </si>
  <si>
    <t>11 Физическая культура и спорт</t>
  </si>
  <si>
    <t>13 Обслуживание государственного и муниципального долга</t>
  </si>
  <si>
    <t>(тыс.руб.)</t>
  </si>
  <si>
    <t>в т.ч. местный бюджет</t>
  </si>
  <si>
    <t>Доходы от возврата остатков прошлых лет</t>
  </si>
  <si>
    <t>Возврат остатков субвенций и субсидий</t>
  </si>
  <si>
    <t>Дефицит/профицит</t>
  </si>
  <si>
    <t>Безвозмездные поступления, в т.ч.</t>
  </si>
  <si>
    <t>2014 на 01.10.2014</t>
  </si>
  <si>
    <t>Первонач. план</t>
  </si>
  <si>
    <t xml:space="preserve"> Годовой план</t>
  </si>
  <si>
    <t>Исполнено</t>
  </si>
  <si>
    <t xml:space="preserve">Динамика исполнения бюджета города Реутов за сентябрь 2014 года         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</si>
</sst>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2">
    <font>
      <sz val="9"/>
      <color indexed="8"/>
      <name val="Arial"/>
      <family val="2"/>
    </font>
    <font>
      <sz val="12"/>
      <name val="Times New Roman"/>
      <family val="1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1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 wrapText="1"/>
    </xf>
    <xf numFmtId="164" fontId="5" fillId="0" borderId="10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31">
      <selection activeCell="M4" sqref="M4"/>
    </sheetView>
  </sheetViews>
  <sheetFormatPr defaultColWidth="9.140625" defaultRowHeight="12"/>
  <cols>
    <col min="1" max="1" width="15.421875" style="5" customWidth="1"/>
    <col min="2" max="2" width="12.421875" style="6" customWidth="1"/>
    <col min="3" max="3" width="13.8515625" style="6" customWidth="1"/>
    <col min="4" max="4" width="12.8515625" style="6" customWidth="1"/>
    <col min="5" max="5" width="9.57421875" style="6" customWidth="1"/>
    <col min="6" max="6" width="13.00390625" style="6" customWidth="1"/>
    <col min="7" max="7" width="13.28125" style="6" customWidth="1"/>
    <col min="8" max="8" width="13.421875" style="6" customWidth="1"/>
    <col min="9" max="9" width="9.421875" style="6" customWidth="1"/>
    <col min="10" max="10" width="13.421875" style="6" customWidth="1"/>
    <col min="11" max="11" width="13.28125" style="6" customWidth="1"/>
    <col min="12" max="12" width="12.28125" style="6" customWidth="1"/>
    <col min="13" max="13" width="9.28125" style="6" customWidth="1"/>
    <col min="14" max="16384" width="9.140625" style="6" customWidth="1"/>
  </cols>
  <sheetData>
    <row r="1" spans="1:13" ht="15.75" customHeight="1">
      <c r="A1" s="26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15.75">
      <c r="A2" s="5" t="s">
        <v>22</v>
      </c>
    </row>
    <row r="3" spans="1:13" ht="15.75">
      <c r="A3" s="7"/>
      <c r="B3" s="23">
        <v>2012</v>
      </c>
      <c r="C3" s="24"/>
      <c r="D3" s="24"/>
      <c r="E3" s="25"/>
      <c r="F3" s="23">
        <v>2013</v>
      </c>
      <c r="G3" s="24"/>
      <c r="H3" s="24"/>
      <c r="I3" s="25"/>
      <c r="J3" s="23" t="s">
        <v>28</v>
      </c>
      <c r="K3" s="24"/>
      <c r="L3" s="24"/>
      <c r="M3" s="25"/>
    </row>
    <row r="4" spans="1:13" ht="47.25">
      <c r="A4" s="4"/>
      <c r="B4" s="12" t="s">
        <v>29</v>
      </c>
      <c r="C4" s="12" t="s">
        <v>30</v>
      </c>
      <c r="D4" s="13" t="s">
        <v>31</v>
      </c>
      <c r="E4" s="28" t="s">
        <v>7</v>
      </c>
      <c r="F4" s="12" t="s">
        <v>29</v>
      </c>
      <c r="G4" s="12" t="s">
        <v>30</v>
      </c>
      <c r="H4" s="13" t="s">
        <v>31</v>
      </c>
      <c r="I4" s="28" t="s">
        <v>7</v>
      </c>
      <c r="J4" s="12" t="s">
        <v>29</v>
      </c>
      <c r="K4" s="12" t="s">
        <v>30</v>
      </c>
      <c r="L4" s="13" t="s">
        <v>31</v>
      </c>
      <c r="M4" s="28" t="s">
        <v>7</v>
      </c>
    </row>
    <row r="5" spans="1:13" ht="31.5">
      <c r="A5" s="4" t="s">
        <v>8</v>
      </c>
      <c r="B5" s="14">
        <f>SUM(B6,B9)</f>
        <v>1857252.2</v>
      </c>
      <c r="C5" s="14">
        <f>SUM(C6,C9)</f>
        <v>2688377.3999999994</v>
      </c>
      <c r="D5" s="14">
        <f>SUM(D6,D9)</f>
        <v>2606449.8000000003</v>
      </c>
      <c r="E5" s="15">
        <f>D5/C5*100</f>
        <v>96.95252608506532</v>
      </c>
      <c r="F5" s="14">
        <f>SUM(F6,F9)</f>
        <v>1857585.4</v>
      </c>
      <c r="G5" s="14">
        <f>SUM(G6,G9)</f>
        <v>2346183.4000000004</v>
      </c>
      <c r="H5" s="14">
        <f>SUM(H6,H9)</f>
        <v>2350242</v>
      </c>
      <c r="I5" s="15">
        <f>H5/G5*100</f>
        <v>100.17298732912352</v>
      </c>
      <c r="J5" s="14">
        <f>SUM(J6,J9)</f>
        <v>1971820</v>
      </c>
      <c r="K5" s="14">
        <f>SUM(K6,K9)</f>
        <v>2334245.5</v>
      </c>
      <c r="L5" s="14">
        <f>SUM(L6,L9)</f>
        <v>1666186</v>
      </c>
      <c r="M5" s="8">
        <f>L5/K5*100</f>
        <v>71.38006692098153</v>
      </c>
    </row>
    <row r="6" spans="1:13" ht="31.5">
      <c r="A6" s="9" t="s">
        <v>2</v>
      </c>
      <c r="B6" s="16">
        <f>SUM(B7:B8)</f>
        <v>978223</v>
      </c>
      <c r="C6" s="16">
        <f>SUM(C7:C8)</f>
        <v>1273627.7999999998</v>
      </c>
      <c r="D6" s="16">
        <f>SUM(D7:D8)</f>
        <v>1330423.2000000002</v>
      </c>
      <c r="E6" s="17">
        <f aca="true" t="shared" si="0" ref="E6:E38">D6/C6*100</f>
        <v>104.45934047607946</v>
      </c>
      <c r="F6" s="16">
        <f>SUM(F7:F8)</f>
        <v>1307825.4</v>
      </c>
      <c r="G6" s="16">
        <f>SUM(G7:G8)</f>
        <v>1382213.5</v>
      </c>
      <c r="H6" s="16">
        <f>SUM(H7:H8)</f>
        <v>1432010.5</v>
      </c>
      <c r="I6" s="17">
        <f aca="true" t="shared" si="1" ref="I6:I37">H6/G6*100</f>
        <v>103.60269958295154</v>
      </c>
      <c r="J6" s="16">
        <f>SUM(J7:J8)</f>
        <v>1086275</v>
      </c>
      <c r="K6" s="16">
        <f>SUM(K7:K8)</f>
        <v>1196126.2999999998</v>
      </c>
      <c r="L6" s="16">
        <f>SUM(L7:L8)</f>
        <v>854241.8</v>
      </c>
      <c r="M6" s="10">
        <f aca="true" t="shared" si="2" ref="M6:M38">L6/K6*100</f>
        <v>71.41735784925055</v>
      </c>
    </row>
    <row r="7" spans="1:13" ht="15.75">
      <c r="A7" s="7" t="s">
        <v>3</v>
      </c>
      <c r="B7" s="18">
        <v>599036</v>
      </c>
      <c r="C7" s="19">
        <v>611310.6</v>
      </c>
      <c r="D7" s="18">
        <v>643037.4</v>
      </c>
      <c r="E7" s="15">
        <f t="shared" si="0"/>
        <v>105.18996398884626</v>
      </c>
      <c r="F7" s="18">
        <v>946048.5</v>
      </c>
      <c r="G7" s="18">
        <v>940535.4</v>
      </c>
      <c r="H7" s="18">
        <v>969933.3</v>
      </c>
      <c r="I7" s="15">
        <f t="shared" si="1"/>
        <v>103.12565587642955</v>
      </c>
      <c r="J7" s="18">
        <v>626565</v>
      </c>
      <c r="K7" s="18">
        <v>631572.7</v>
      </c>
      <c r="L7" s="18">
        <v>465267.8</v>
      </c>
      <c r="M7" s="8">
        <f t="shared" si="2"/>
        <v>73.66813036725623</v>
      </c>
    </row>
    <row r="8" spans="1:13" ht="15.75">
      <c r="A8" s="7" t="s">
        <v>4</v>
      </c>
      <c r="B8" s="18">
        <v>379187</v>
      </c>
      <c r="C8" s="19">
        <v>662317.2</v>
      </c>
      <c r="D8" s="18">
        <v>687385.8</v>
      </c>
      <c r="E8" s="15">
        <f t="shared" si="0"/>
        <v>103.7849839925643</v>
      </c>
      <c r="F8" s="18">
        <v>361776.9</v>
      </c>
      <c r="G8" s="18">
        <v>441678.1</v>
      </c>
      <c r="H8" s="18">
        <v>462077.2</v>
      </c>
      <c r="I8" s="15">
        <f t="shared" si="1"/>
        <v>104.61854459163813</v>
      </c>
      <c r="J8" s="18">
        <v>459710</v>
      </c>
      <c r="K8" s="18">
        <v>564553.6</v>
      </c>
      <c r="L8" s="18">
        <v>388974</v>
      </c>
      <c r="M8" s="8">
        <f t="shared" si="2"/>
        <v>68.89939236947565</v>
      </c>
    </row>
    <row r="9" spans="1:13" ht="50.25" customHeight="1">
      <c r="A9" s="11" t="s">
        <v>27</v>
      </c>
      <c r="B9" s="20">
        <f>SUM(B10:B15)</f>
        <v>879029.2</v>
      </c>
      <c r="C9" s="20">
        <f>SUM(C10:C15)</f>
        <v>1414749.5999999999</v>
      </c>
      <c r="D9" s="20">
        <f>SUM(D10:D15)</f>
        <v>1276026.6</v>
      </c>
      <c r="E9" s="17">
        <f t="shared" si="0"/>
        <v>90.19451922799627</v>
      </c>
      <c r="F9" s="20">
        <f>SUM(F10:F15)</f>
        <v>549760</v>
      </c>
      <c r="G9" s="20">
        <f>SUM(G10:G15)</f>
        <v>963969.9000000001</v>
      </c>
      <c r="H9" s="20">
        <f>SUM(H10:H15)</f>
        <v>918231.5</v>
      </c>
      <c r="I9" s="17">
        <f t="shared" si="1"/>
        <v>95.25520454528714</v>
      </c>
      <c r="J9" s="20">
        <f>SUM(J10:J15)</f>
        <v>885545</v>
      </c>
      <c r="K9" s="20">
        <f>SUM(K10:K15)</f>
        <v>1138119.2</v>
      </c>
      <c r="L9" s="20">
        <f>SUM(L10:L15)</f>
        <v>811944.1999999998</v>
      </c>
      <c r="M9" s="10">
        <f t="shared" si="2"/>
        <v>71.34087536700899</v>
      </c>
    </row>
    <row r="10" spans="1:13" ht="15.75">
      <c r="A10" s="7" t="s">
        <v>0</v>
      </c>
      <c r="B10" s="18">
        <v>111687</v>
      </c>
      <c r="C10" s="19">
        <v>550560.4</v>
      </c>
      <c r="D10" s="18">
        <v>423059.3</v>
      </c>
      <c r="E10" s="15">
        <f t="shared" si="0"/>
        <v>76.84157814474123</v>
      </c>
      <c r="F10" s="18">
        <v>1382</v>
      </c>
      <c r="G10" s="18">
        <v>287262.8</v>
      </c>
      <c r="H10" s="18">
        <v>273830.5</v>
      </c>
      <c r="I10" s="15">
        <f t="shared" si="1"/>
        <v>95.32403778003975</v>
      </c>
      <c r="J10" s="18">
        <v>0</v>
      </c>
      <c r="K10" s="18">
        <v>172072.7</v>
      </c>
      <c r="L10" s="18">
        <v>34941</v>
      </c>
      <c r="M10" s="8">
        <f t="shared" si="2"/>
        <v>20.30595207723247</v>
      </c>
    </row>
    <row r="11" spans="1:13" ht="15.75">
      <c r="A11" s="7" t="s">
        <v>1</v>
      </c>
      <c r="B11" s="18">
        <v>719791</v>
      </c>
      <c r="C11" s="19">
        <v>799770</v>
      </c>
      <c r="D11" s="18">
        <v>788548.3</v>
      </c>
      <c r="E11" s="15">
        <f t="shared" si="0"/>
        <v>98.59688410417996</v>
      </c>
      <c r="F11" s="18">
        <v>499836</v>
      </c>
      <c r="G11" s="18">
        <v>582797.5</v>
      </c>
      <c r="H11" s="18">
        <v>551006.7</v>
      </c>
      <c r="I11" s="15">
        <f t="shared" si="1"/>
        <v>94.5451378909484</v>
      </c>
      <c r="J11" s="18">
        <v>837035</v>
      </c>
      <c r="K11" s="18">
        <v>891883.2</v>
      </c>
      <c r="L11" s="18">
        <v>704055.7</v>
      </c>
      <c r="M11" s="8">
        <f t="shared" si="2"/>
        <v>78.94034779441972</v>
      </c>
    </row>
    <row r="12" spans="1:13" ht="15.75">
      <c r="A12" s="7" t="s">
        <v>5</v>
      </c>
      <c r="B12" s="18">
        <v>215</v>
      </c>
      <c r="C12" s="19">
        <v>10213</v>
      </c>
      <c r="D12" s="18">
        <v>10213</v>
      </c>
      <c r="E12" s="15">
        <f t="shared" si="0"/>
        <v>100</v>
      </c>
      <c r="F12" s="18">
        <v>240</v>
      </c>
      <c r="G12" s="18">
        <v>240</v>
      </c>
      <c r="H12" s="18">
        <v>240</v>
      </c>
      <c r="I12" s="15">
        <f t="shared" si="1"/>
        <v>100</v>
      </c>
      <c r="J12" s="18">
        <v>208</v>
      </c>
      <c r="K12" s="18">
        <v>208</v>
      </c>
      <c r="L12" s="18">
        <v>156</v>
      </c>
      <c r="M12" s="8">
        <f t="shared" si="2"/>
        <v>75</v>
      </c>
    </row>
    <row r="13" spans="1:13" ht="31.5">
      <c r="A13" s="7" t="s">
        <v>6</v>
      </c>
      <c r="B13" s="18">
        <v>47336.2</v>
      </c>
      <c r="C13" s="19">
        <v>54384</v>
      </c>
      <c r="D13" s="18">
        <v>54384</v>
      </c>
      <c r="E13" s="15">
        <f t="shared" si="0"/>
        <v>100</v>
      </c>
      <c r="F13" s="18">
        <v>48302</v>
      </c>
      <c r="G13" s="18">
        <v>87570</v>
      </c>
      <c r="H13" s="18">
        <v>86472.2</v>
      </c>
      <c r="I13" s="15">
        <f t="shared" si="1"/>
        <v>98.74637432910815</v>
      </c>
      <c r="J13" s="18">
        <v>48302</v>
      </c>
      <c r="K13" s="18">
        <v>73711.2</v>
      </c>
      <c r="L13" s="18">
        <v>71959.2</v>
      </c>
      <c r="M13" s="8">
        <f t="shared" si="2"/>
        <v>97.62315631817145</v>
      </c>
    </row>
    <row r="14" spans="1:13" ht="63">
      <c r="A14" s="7" t="s">
        <v>24</v>
      </c>
      <c r="B14" s="18">
        <v>0</v>
      </c>
      <c r="C14" s="18">
        <v>1103.9</v>
      </c>
      <c r="D14" s="18">
        <v>1103.8</v>
      </c>
      <c r="E14" s="15">
        <f t="shared" si="0"/>
        <v>99.99094120844279</v>
      </c>
      <c r="F14" s="18">
        <v>0</v>
      </c>
      <c r="G14" s="18">
        <v>6166.8</v>
      </c>
      <c r="H14" s="18">
        <v>6749.3</v>
      </c>
      <c r="I14" s="15">
        <f t="shared" si="1"/>
        <v>109.44574171369268</v>
      </c>
      <c r="J14" s="18">
        <v>0</v>
      </c>
      <c r="K14" s="18">
        <v>244.5</v>
      </c>
      <c r="L14" s="18">
        <v>832.6</v>
      </c>
      <c r="M14" s="8">
        <f t="shared" si="2"/>
        <v>340.5316973415133</v>
      </c>
    </row>
    <row r="15" spans="1:13" ht="63">
      <c r="A15" s="7" t="s">
        <v>25</v>
      </c>
      <c r="B15" s="18">
        <v>0</v>
      </c>
      <c r="C15" s="18">
        <v>-1281.7</v>
      </c>
      <c r="D15" s="18">
        <v>-1281.8</v>
      </c>
      <c r="E15" s="15">
        <f t="shared" si="0"/>
        <v>100.00780213778575</v>
      </c>
      <c r="F15" s="18">
        <v>0</v>
      </c>
      <c r="G15" s="18">
        <v>-67.2</v>
      </c>
      <c r="H15" s="18">
        <v>-67.2</v>
      </c>
      <c r="I15" s="15">
        <f t="shared" si="1"/>
        <v>100</v>
      </c>
      <c r="J15" s="18">
        <v>0</v>
      </c>
      <c r="K15" s="18">
        <v>-0.4</v>
      </c>
      <c r="L15" s="18">
        <v>-0.3</v>
      </c>
      <c r="M15" s="8">
        <f t="shared" si="2"/>
        <v>74.99999999999999</v>
      </c>
    </row>
    <row r="16" spans="1:13" ht="31.5">
      <c r="A16" s="4" t="s">
        <v>9</v>
      </c>
      <c r="B16" s="15">
        <f>SUM(B17,B19,B21,B23,B25,B27,B28,B30,B32,B34,B36,B38,)</f>
        <v>1857252.2000000002</v>
      </c>
      <c r="C16" s="15">
        <f>SUM(C17,C19,C21,C23,C25,C27,C28,C30,C32,C34,C36,C38,)</f>
        <v>2663848.0000000005</v>
      </c>
      <c r="D16" s="15">
        <f>SUM(D17,D19,D21,D23,D25,D27,D28,D30,D32,D34,D36,D38,)</f>
        <v>2510965.1</v>
      </c>
      <c r="E16" s="15">
        <f t="shared" si="0"/>
        <v>94.26082494196363</v>
      </c>
      <c r="F16" s="15">
        <f>SUM(F17,F19,F21,F23,F25,F27,F28,F30,F32,F34,F36,F38,)</f>
        <v>1901349.5000000002</v>
      </c>
      <c r="G16" s="15">
        <f>SUM(G17,G19,G21,G23,G25,G27,G28,G30,G32,G34,G36,G38,)</f>
        <v>2376318.3</v>
      </c>
      <c r="H16" s="15">
        <f>SUM(H17,H19,H21,H23,H25,H27,H28,H30,H32,H34,H36,H38,)</f>
        <v>2323796.3000000003</v>
      </c>
      <c r="I16" s="15">
        <f t="shared" si="1"/>
        <v>97.78977420659515</v>
      </c>
      <c r="J16" s="15">
        <f>SUM(J17,J19,J21,J23,J25,J27,J28,J30,J32,J34,J36,J38,)</f>
        <v>2005081.9</v>
      </c>
      <c r="K16" s="15">
        <f>SUM(K17,K19,K21,K23,K25,K27,K28,K30,K32,K34,K36,K38,)</f>
        <v>2519452.8000000003</v>
      </c>
      <c r="L16" s="15">
        <f>SUM(L17,L19,L21,L23,L25,L27,L28,L30,L32,L34,L36,L38,)</f>
        <v>1485486.6</v>
      </c>
      <c r="M16" s="8">
        <f t="shared" si="2"/>
        <v>58.960683843729875</v>
      </c>
    </row>
    <row r="17" spans="1:13" ht="63">
      <c r="A17" s="2" t="s">
        <v>10</v>
      </c>
      <c r="B17" s="18">
        <v>208662.3</v>
      </c>
      <c r="C17" s="18">
        <v>211922.1</v>
      </c>
      <c r="D17" s="18">
        <v>209049.8</v>
      </c>
      <c r="E17" s="15">
        <f t="shared" si="0"/>
        <v>98.6446434798447</v>
      </c>
      <c r="F17" s="18">
        <v>250555.9</v>
      </c>
      <c r="G17" s="18">
        <v>252700.3</v>
      </c>
      <c r="H17" s="18">
        <v>242076.5</v>
      </c>
      <c r="I17" s="15">
        <f t="shared" si="1"/>
        <v>95.79588943899157</v>
      </c>
      <c r="J17" s="18">
        <v>308704.2</v>
      </c>
      <c r="K17" s="18">
        <v>323061.6</v>
      </c>
      <c r="L17" s="18">
        <v>195023</v>
      </c>
      <c r="M17" s="8">
        <f t="shared" si="2"/>
        <v>60.36712503126339</v>
      </c>
    </row>
    <row r="18" spans="1:13" ht="31.5">
      <c r="A18" s="2" t="s">
        <v>23</v>
      </c>
      <c r="B18" s="18">
        <v>198685.3</v>
      </c>
      <c r="C18" s="18">
        <v>197400.1</v>
      </c>
      <c r="D18" s="18">
        <v>194602.8</v>
      </c>
      <c r="E18" s="15">
        <f t="shared" si="0"/>
        <v>98.58292878271084</v>
      </c>
      <c r="F18" s="18">
        <v>239827.7</v>
      </c>
      <c r="G18" s="18">
        <v>234319.3</v>
      </c>
      <c r="H18" s="18">
        <v>231376.5</v>
      </c>
      <c r="I18" s="15">
        <f t="shared" si="1"/>
        <v>98.74410686614377</v>
      </c>
      <c r="J18" s="18">
        <v>297836.2</v>
      </c>
      <c r="K18" s="18">
        <v>310090.6</v>
      </c>
      <c r="L18" s="18">
        <v>187667.3</v>
      </c>
      <c r="M18" s="8">
        <f t="shared" si="2"/>
        <v>60.520151207421314</v>
      </c>
    </row>
    <row r="19" spans="1:13" ht="47.25">
      <c r="A19" s="1" t="s">
        <v>11</v>
      </c>
      <c r="B19" s="18">
        <v>3998</v>
      </c>
      <c r="C19" s="18">
        <v>5464</v>
      </c>
      <c r="D19" s="18">
        <v>5463.4</v>
      </c>
      <c r="E19" s="15">
        <f t="shared" si="0"/>
        <v>99.98901903367495</v>
      </c>
      <c r="F19" s="18">
        <v>6311.1</v>
      </c>
      <c r="G19" s="18">
        <v>6311.1</v>
      </c>
      <c r="H19" s="18">
        <v>6311.1</v>
      </c>
      <c r="I19" s="15">
        <f t="shared" si="1"/>
        <v>100</v>
      </c>
      <c r="J19" s="18">
        <v>6374</v>
      </c>
      <c r="K19" s="18">
        <v>5972</v>
      </c>
      <c r="L19" s="18">
        <v>4002.4</v>
      </c>
      <c r="M19" s="8">
        <f t="shared" si="2"/>
        <v>67.01942397856665</v>
      </c>
    </row>
    <row r="20" spans="1:13" ht="31.5">
      <c r="A20" s="2" t="s">
        <v>23</v>
      </c>
      <c r="B20" s="18">
        <v>230</v>
      </c>
      <c r="C20" s="18">
        <v>230</v>
      </c>
      <c r="D20" s="18">
        <v>229.4</v>
      </c>
      <c r="E20" s="15">
        <f t="shared" si="0"/>
        <v>99.73913043478261</v>
      </c>
      <c r="F20" s="18">
        <v>184.1</v>
      </c>
      <c r="G20" s="18">
        <v>184.1</v>
      </c>
      <c r="H20" s="18">
        <v>184.1</v>
      </c>
      <c r="I20" s="15">
        <f t="shared" si="1"/>
        <v>100</v>
      </c>
      <c r="J20" s="18">
        <v>243</v>
      </c>
      <c r="K20" s="18">
        <v>243</v>
      </c>
      <c r="L20" s="18">
        <v>164.3</v>
      </c>
      <c r="M20" s="8">
        <f t="shared" si="2"/>
        <v>67.61316872427983</v>
      </c>
    </row>
    <row r="21" spans="1:13" ht="110.25">
      <c r="A21" s="1" t="s">
        <v>12</v>
      </c>
      <c r="B21" s="18">
        <v>17190.8</v>
      </c>
      <c r="C21" s="18">
        <v>28683.5</v>
      </c>
      <c r="D21" s="18">
        <v>28495.6</v>
      </c>
      <c r="E21" s="15">
        <f t="shared" si="0"/>
        <v>99.34491955305315</v>
      </c>
      <c r="F21" s="18">
        <v>30105.9</v>
      </c>
      <c r="G21" s="18">
        <v>14078.8</v>
      </c>
      <c r="H21" s="18">
        <v>13756</v>
      </c>
      <c r="I21" s="15">
        <f t="shared" si="1"/>
        <v>97.70719095377447</v>
      </c>
      <c r="J21" s="18">
        <v>22364.8</v>
      </c>
      <c r="K21" s="18">
        <v>51222.1</v>
      </c>
      <c r="L21" s="18">
        <v>22888.9</v>
      </c>
      <c r="M21" s="8">
        <f t="shared" si="2"/>
        <v>44.68559469447758</v>
      </c>
    </row>
    <row r="22" spans="1:13" ht="31.5">
      <c r="A22" s="2" t="s">
        <v>23</v>
      </c>
      <c r="B22" s="18">
        <v>17190.8</v>
      </c>
      <c r="C22" s="18">
        <v>28683.5</v>
      </c>
      <c r="D22" s="18">
        <v>28495.6</v>
      </c>
      <c r="E22" s="15">
        <f t="shared" si="0"/>
        <v>99.34491955305315</v>
      </c>
      <c r="F22" s="21">
        <v>30077.7</v>
      </c>
      <c r="G22" s="21">
        <v>14078.8</v>
      </c>
      <c r="H22" s="21">
        <v>13756</v>
      </c>
      <c r="I22" s="15">
        <f t="shared" si="1"/>
        <v>97.70719095377447</v>
      </c>
      <c r="J22" s="21">
        <v>22364.8</v>
      </c>
      <c r="K22" s="18">
        <v>51222.1</v>
      </c>
      <c r="L22" s="21">
        <v>22888.9</v>
      </c>
      <c r="M22" s="8">
        <f t="shared" si="2"/>
        <v>44.68559469447758</v>
      </c>
    </row>
    <row r="23" spans="1:13" ht="47.25">
      <c r="A23" s="1" t="s">
        <v>13</v>
      </c>
      <c r="B23" s="21">
        <v>39337</v>
      </c>
      <c r="C23" s="21">
        <v>104358.3</v>
      </c>
      <c r="D23" s="21">
        <v>104035.8</v>
      </c>
      <c r="E23" s="15">
        <f t="shared" si="0"/>
        <v>99.69096851903491</v>
      </c>
      <c r="F23" s="21">
        <v>53841.2</v>
      </c>
      <c r="G23" s="21">
        <v>151708.5</v>
      </c>
      <c r="H23" s="21">
        <v>151277.4</v>
      </c>
      <c r="I23" s="15">
        <f t="shared" si="1"/>
        <v>99.71583662088807</v>
      </c>
      <c r="J23" s="21">
        <v>67746</v>
      </c>
      <c r="K23" s="21">
        <v>156696</v>
      </c>
      <c r="L23" s="21">
        <v>58206.6</v>
      </c>
      <c r="M23" s="8">
        <f t="shared" si="2"/>
        <v>37.146193904120075</v>
      </c>
    </row>
    <row r="24" spans="1:13" ht="31.5">
      <c r="A24" s="2" t="s">
        <v>23</v>
      </c>
      <c r="B24" s="21">
        <v>39337</v>
      </c>
      <c r="C24" s="21">
        <v>83230.3</v>
      </c>
      <c r="D24" s="21">
        <v>82907.8</v>
      </c>
      <c r="E24" s="15">
        <f t="shared" si="0"/>
        <v>99.61252092086656</v>
      </c>
      <c r="F24" s="21">
        <v>53841.2</v>
      </c>
      <c r="G24" s="21">
        <v>125087.8</v>
      </c>
      <c r="H24" s="21">
        <v>124656.7</v>
      </c>
      <c r="I24" s="15">
        <f t="shared" si="1"/>
        <v>99.65536207367944</v>
      </c>
      <c r="J24" s="21">
        <v>67746</v>
      </c>
      <c r="K24" s="21">
        <v>151696</v>
      </c>
      <c r="L24" s="21">
        <v>58206.6</v>
      </c>
      <c r="M24" s="8">
        <f t="shared" si="2"/>
        <v>38.370556903280246</v>
      </c>
    </row>
    <row r="25" spans="1:13" ht="47.25">
      <c r="A25" s="1" t="s">
        <v>14</v>
      </c>
      <c r="B25" s="18">
        <v>114269.6</v>
      </c>
      <c r="C25" s="18">
        <v>229381.9</v>
      </c>
      <c r="D25" s="18">
        <v>227947.3</v>
      </c>
      <c r="E25" s="15">
        <f t="shared" si="0"/>
        <v>99.3745801216225</v>
      </c>
      <c r="F25" s="18">
        <v>88217.5</v>
      </c>
      <c r="G25" s="18">
        <v>141918.1</v>
      </c>
      <c r="H25" s="18">
        <v>141548.4</v>
      </c>
      <c r="I25" s="15">
        <f t="shared" si="1"/>
        <v>99.73949763983593</v>
      </c>
      <c r="J25" s="18">
        <v>111572.5</v>
      </c>
      <c r="K25" s="18">
        <v>188597.2</v>
      </c>
      <c r="L25" s="18">
        <v>115540.8</v>
      </c>
      <c r="M25" s="8">
        <f t="shared" si="2"/>
        <v>61.26326371759495</v>
      </c>
    </row>
    <row r="26" spans="1:13" ht="31.5">
      <c r="A26" s="2" t="s">
        <v>23</v>
      </c>
      <c r="B26" s="18">
        <v>114269.6</v>
      </c>
      <c r="C26" s="18">
        <v>133915.5</v>
      </c>
      <c r="D26" s="18">
        <v>133006.5</v>
      </c>
      <c r="E26" s="15">
        <f t="shared" si="0"/>
        <v>99.32121375046205</v>
      </c>
      <c r="F26" s="18">
        <v>88217.5</v>
      </c>
      <c r="G26" s="18">
        <v>111433.1</v>
      </c>
      <c r="H26" s="18">
        <v>111063.4</v>
      </c>
      <c r="I26" s="15">
        <f t="shared" si="1"/>
        <v>99.66823143213281</v>
      </c>
      <c r="J26" s="18">
        <v>111572.5</v>
      </c>
      <c r="K26" s="18">
        <v>170218.2</v>
      </c>
      <c r="L26" s="18">
        <v>105541.6</v>
      </c>
      <c r="M26" s="8">
        <f t="shared" si="2"/>
        <v>62.00371053154128</v>
      </c>
    </row>
    <row r="27" spans="1:13" ht="47.25">
      <c r="A27" s="1" t="s">
        <v>15</v>
      </c>
      <c r="B27" s="18">
        <v>1500</v>
      </c>
      <c r="C27" s="18">
        <v>173.5</v>
      </c>
      <c r="D27" s="18">
        <v>173.5</v>
      </c>
      <c r="E27" s="15">
        <f t="shared" si="0"/>
        <v>100</v>
      </c>
      <c r="F27" s="18">
        <v>1588.5</v>
      </c>
      <c r="G27" s="18">
        <v>214.8</v>
      </c>
      <c r="H27" s="18">
        <v>214.8</v>
      </c>
      <c r="I27" s="15">
        <f t="shared" si="1"/>
        <v>100</v>
      </c>
      <c r="J27" s="18">
        <v>1000</v>
      </c>
      <c r="K27" s="18">
        <v>220</v>
      </c>
      <c r="L27" s="18">
        <v>182.9</v>
      </c>
      <c r="M27" s="8">
        <f t="shared" si="2"/>
        <v>83.13636363636364</v>
      </c>
    </row>
    <row r="28" spans="1:13" ht="31.5">
      <c r="A28" s="1" t="s">
        <v>16</v>
      </c>
      <c r="B28" s="18">
        <v>754866.4</v>
      </c>
      <c r="C28" s="18">
        <v>1096074.4</v>
      </c>
      <c r="D28" s="18">
        <v>1079935.1</v>
      </c>
      <c r="E28" s="15">
        <f t="shared" si="0"/>
        <v>98.52753608696638</v>
      </c>
      <c r="F28" s="18">
        <v>1137187.5</v>
      </c>
      <c r="G28" s="18">
        <v>1250971.9</v>
      </c>
      <c r="H28" s="18">
        <v>1244694.9</v>
      </c>
      <c r="I28" s="15">
        <f t="shared" si="1"/>
        <v>99.49823013610457</v>
      </c>
      <c r="J28" s="18">
        <v>1173062.2</v>
      </c>
      <c r="K28" s="18">
        <v>1292611.4</v>
      </c>
      <c r="L28" s="18">
        <v>846161</v>
      </c>
      <c r="M28" s="8">
        <f t="shared" si="2"/>
        <v>65.46135984875269</v>
      </c>
    </row>
    <row r="29" spans="1:13" ht="31.5">
      <c r="A29" s="2" t="s">
        <v>23</v>
      </c>
      <c r="B29" s="18">
        <v>484711.4</v>
      </c>
      <c r="C29" s="18">
        <v>590563.6</v>
      </c>
      <c r="D29" s="18">
        <v>583244.9</v>
      </c>
      <c r="E29" s="15">
        <f t="shared" si="0"/>
        <v>98.76072619443529</v>
      </c>
      <c r="F29" s="18">
        <v>803056.7</v>
      </c>
      <c r="G29" s="18">
        <v>744523.7</v>
      </c>
      <c r="H29" s="18">
        <v>742774.5</v>
      </c>
      <c r="I29" s="15">
        <f t="shared" si="1"/>
        <v>99.76505784839354</v>
      </c>
      <c r="J29" s="18">
        <v>451079.2</v>
      </c>
      <c r="K29" s="18">
        <v>485321.9</v>
      </c>
      <c r="L29" s="18">
        <v>297197.8</v>
      </c>
      <c r="M29" s="8">
        <f t="shared" si="2"/>
        <v>61.23725304792551</v>
      </c>
    </row>
    <row r="30" spans="1:13" ht="47.25">
      <c r="A30" s="1" t="s">
        <v>17</v>
      </c>
      <c r="B30" s="18">
        <v>83082.2</v>
      </c>
      <c r="C30" s="18">
        <v>119123.2</v>
      </c>
      <c r="D30" s="18">
        <v>119056.1</v>
      </c>
      <c r="E30" s="15">
        <f t="shared" si="0"/>
        <v>99.94367176167196</v>
      </c>
      <c r="F30" s="18">
        <v>113188</v>
      </c>
      <c r="G30" s="18">
        <v>93834.2</v>
      </c>
      <c r="H30" s="18">
        <v>93692</v>
      </c>
      <c r="I30" s="15">
        <f t="shared" si="1"/>
        <v>99.84845610662211</v>
      </c>
      <c r="J30" s="18">
        <v>87815.8</v>
      </c>
      <c r="K30" s="18">
        <v>101868.1</v>
      </c>
      <c r="L30" s="18">
        <v>69953.4</v>
      </c>
      <c r="M30" s="8">
        <f t="shared" si="2"/>
        <v>68.67056517202145</v>
      </c>
    </row>
    <row r="31" spans="1:13" ht="31.5">
      <c r="A31" s="2" t="s">
        <v>23</v>
      </c>
      <c r="B31" s="18">
        <v>35746</v>
      </c>
      <c r="C31" s="18">
        <v>69923.2</v>
      </c>
      <c r="D31" s="18">
        <v>69856.1</v>
      </c>
      <c r="E31" s="15">
        <f t="shared" si="0"/>
        <v>99.90403757265115</v>
      </c>
      <c r="F31" s="18">
        <v>64773.2</v>
      </c>
      <c r="G31" s="18">
        <v>92886.5</v>
      </c>
      <c r="H31" s="18">
        <v>92744.3</v>
      </c>
      <c r="I31" s="15">
        <f t="shared" si="1"/>
        <v>99.8469099384733</v>
      </c>
      <c r="J31" s="18">
        <v>87815.8</v>
      </c>
      <c r="K31" s="18">
        <v>99960.4</v>
      </c>
      <c r="L31" s="18">
        <v>68983.2</v>
      </c>
      <c r="M31" s="8">
        <f t="shared" si="2"/>
        <v>69.01052816915498</v>
      </c>
    </row>
    <row r="32" spans="1:13" ht="47.25">
      <c r="A32" s="3" t="s">
        <v>18</v>
      </c>
      <c r="B32" s="18">
        <v>507630.8</v>
      </c>
      <c r="C32" s="18">
        <v>753045.3</v>
      </c>
      <c r="D32" s="18">
        <v>628517.5</v>
      </c>
      <c r="E32" s="15">
        <f t="shared" si="0"/>
        <v>83.46343838810228</v>
      </c>
      <c r="F32" s="18">
        <v>99453</v>
      </c>
      <c r="G32" s="18">
        <v>294673.7</v>
      </c>
      <c r="H32" s="18">
        <v>290022.2</v>
      </c>
      <c r="I32" s="15">
        <f t="shared" si="1"/>
        <v>98.42147432906296</v>
      </c>
      <c r="J32" s="18">
        <v>87667</v>
      </c>
      <c r="K32" s="18">
        <v>108065.6</v>
      </c>
      <c r="L32" s="18">
        <v>73243</v>
      </c>
      <c r="M32" s="8">
        <f t="shared" si="2"/>
        <v>67.77642469018818</v>
      </c>
    </row>
    <row r="33" spans="1:13" ht="31.5">
      <c r="A33" s="2" t="s">
        <v>23</v>
      </c>
      <c r="B33" s="21">
        <v>1313.8</v>
      </c>
      <c r="C33" s="21">
        <v>29038.6</v>
      </c>
      <c r="D33" s="21">
        <v>29036.3</v>
      </c>
      <c r="E33" s="15">
        <f t="shared" si="0"/>
        <v>99.99207950796526</v>
      </c>
      <c r="F33" s="21">
        <v>18.8</v>
      </c>
      <c r="G33" s="21">
        <v>9643</v>
      </c>
      <c r="H33" s="21">
        <v>9540.9</v>
      </c>
      <c r="I33" s="15">
        <f t="shared" si="1"/>
        <v>98.9412008710982</v>
      </c>
      <c r="J33" s="21"/>
      <c r="K33" s="21">
        <v>8546.6</v>
      </c>
      <c r="L33" s="21">
        <v>4519.3</v>
      </c>
      <c r="M33" s="8">
        <f t="shared" si="2"/>
        <v>52.87833758453654</v>
      </c>
    </row>
    <row r="34" spans="1:13" ht="47.25">
      <c r="A34" s="1" t="s">
        <v>19</v>
      </c>
      <c r="B34" s="21">
        <v>49285.3</v>
      </c>
      <c r="C34" s="21">
        <v>70630.1</v>
      </c>
      <c r="D34" s="21">
        <v>63443.9</v>
      </c>
      <c r="E34" s="15">
        <f t="shared" si="0"/>
        <v>89.82558427639206</v>
      </c>
      <c r="F34" s="21">
        <v>57805.3</v>
      </c>
      <c r="G34" s="21">
        <v>85695.8</v>
      </c>
      <c r="H34" s="21">
        <v>60335.2</v>
      </c>
      <c r="I34" s="15">
        <f t="shared" si="1"/>
        <v>70.40625094812114</v>
      </c>
      <c r="J34" s="21">
        <v>66941.7</v>
      </c>
      <c r="K34" s="21">
        <v>75674.6</v>
      </c>
      <c r="L34" s="21">
        <v>37467</v>
      </c>
      <c r="M34" s="8">
        <f t="shared" si="2"/>
        <v>49.51066804449577</v>
      </c>
    </row>
    <row r="35" spans="1:13" ht="31.5">
      <c r="A35" s="2" t="s">
        <v>23</v>
      </c>
      <c r="B35" s="21">
        <v>7809.3</v>
      </c>
      <c r="C35" s="21">
        <v>6185.2</v>
      </c>
      <c r="D35" s="21">
        <v>5647.6</v>
      </c>
      <c r="E35" s="15">
        <f t="shared" si="0"/>
        <v>91.30828429153463</v>
      </c>
      <c r="F35" s="21">
        <v>7021.3</v>
      </c>
      <c r="G35" s="21">
        <v>6455.7</v>
      </c>
      <c r="H35" s="21">
        <v>6399.7</v>
      </c>
      <c r="I35" s="15">
        <f t="shared" si="1"/>
        <v>99.13254952987283</v>
      </c>
      <c r="J35" s="21">
        <v>8253.7</v>
      </c>
      <c r="K35" s="21">
        <v>10488.4</v>
      </c>
      <c r="L35" s="21">
        <v>2420.1</v>
      </c>
      <c r="M35" s="8">
        <f t="shared" si="2"/>
        <v>23.074062774112353</v>
      </c>
    </row>
    <row r="36" spans="1:13" ht="47.25">
      <c r="A36" s="1" t="s">
        <v>20</v>
      </c>
      <c r="B36" s="18">
        <v>64929.8</v>
      </c>
      <c r="C36" s="18">
        <v>44915.1</v>
      </c>
      <c r="D36" s="18">
        <v>44770.6</v>
      </c>
      <c r="E36" s="15">
        <f t="shared" si="0"/>
        <v>99.67828191410015</v>
      </c>
      <c r="F36" s="18">
        <v>47370.6</v>
      </c>
      <c r="G36" s="18">
        <v>84211.1</v>
      </c>
      <c r="H36" s="18">
        <v>79867.8</v>
      </c>
      <c r="I36" s="15">
        <f t="shared" si="1"/>
        <v>94.84236638637898</v>
      </c>
      <c r="J36" s="18">
        <v>68339</v>
      </c>
      <c r="K36" s="18">
        <v>211969.5</v>
      </c>
      <c r="L36" s="18">
        <v>62817.6</v>
      </c>
      <c r="M36" s="8">
        <f t="shared" si="2"/>
        <v>29.635206951943555</v>
      </c>
    </row>
    <row r="37" spans="1:13" ht="31.5">
      <c r="A37" s="2" t="s">
        <v>23</v>
      </c>
      <c r="B37" s="18">
        <v>64929.8</v>
      </c>
      <c r="C37" s="18">
        <v>44835.1</v>
      </c>
      <c r="D37" s="18">
        <v>44690.6</v>
      </c>
      <c r="E37" s="15">
        <f t="shared" si="0"/>
        <v>99.67770786727364</v>
      </c>
      <c r="F37" s="18">
        <v>47257.8</v>
      </c>
      <c r="G37" s="18">
        <v>73236.1</v>
      </c>
      <c r="H37" s="18">
        <v>73151.3</v>
      </c>
      <c r="I37" s="15">
        <f t="shared" si="1"/>
        <v>99.88421010949517</v>
      </c>
      <c r="J37" s="18">
        <v>68339</v>
      </c>
      <c r="K37" s="18">
        <v>90075.8</v>
      </c>
      <c r="L37" s="18">
        <v>38604.2</v>
      </c>
      <c r="M37" s="8">
        <f t="shared" si="2"/>
        <v>42.85746005031318</v>
      </c>
    </row>
    <row r="38" spans="1:13" ht="110.25">
      <c r="A38" s="2" t="s">
        <v>21</v>
      </c>
      <c r="B38" s="18">
        <v>12500</v>
      </c>
      <c r="C38" s="18">
        <v>76.6</v>
      </c>
      <c r="D38" s="18">
        <v>76.5</v>
      </c>
      <c r="E38" s="15">
        <f t="shared" si="0"/>
        <v>99.86945169712794</v>
      </c>
      <c r="F38" s="18">
        <v>15725</v>
      </c>
      <c r="G38" s="18"/>
      <c r="H38" s="18"/>
      <c r="I38" s="15"/>
      <c r="J38" s="18">
        <v>3494.7</v>
      </c>
      <c r="K38" s="18">
        <v>3494.7</v>
      </c>
      <c r="L38" s="18"/>
      <c r="M38" s="8">
        <f t="shared" si="2"/>
        <v>0</v>
      </c>
    </row>
    <row r="39" spans="1:13" ht="31.5">
      <c r="A39" s="4" t="s">
        <v>26</v>
      </c>
      <c r="B39" s="15">
        <f>SUM(B5,-B16)</f>
        <v>-2.3283064365386963E-10</v>
      </c>
      <c r="C39" s="15">
        <f>SUM(C5,-C16)</f>
        <v>24529.399999998976</v>
      </c>
      <c r="D39" s="15">
        <f>SUM(D5,-D16)</f>
        <v>95484.70000000019</v>
      </c>
      <c r="E39" s="15"/>
      <c r="F39" s="15">
        <f>SUM(F5,-F16)</f>
        <v>-43764.100000000326</v>
      </c>
      <c r="G39" s="15">
        <f>SUM(G5,-G16)</f>
        <v>-30134.89999999944</v>
      </c>
      <c r="H39" s="15">
        <f>SUM(H5,-H16)</f>
        <v>26445.69999999972</v>
      </c>
      <c r="I39" s="15"/>
      <c r="J39" s="15">
        <f>SUM(J5,-J16)</f>
        <v>-33261.89999999991</v>
      </c>
      <c r="K39" s="15">
        <f>SUM(K5,-K16)</f>
        <v>-185207.30000000028</v>
      </c>
      <c r="L39" s="15">
        <f>SUM(L5,-L16)</f>
        <v>180699.3999999999</v>
      </c>
      <c r="M39" s="8"/>
    </row>
    <row r="40" spans="2:12" ht="15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 ht="15.7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</sheetData>
  <sheetProtection/>
  <mergeCells count="4">
    <mergeCell ref="B3:E3"/>
    <mergeCell ref="F3:I3"/>
    <mergeCell ref="J3:M3"/>
    <mergeCell ref="A1:M1"/>
  </mergeCells>
  <printOptions/>
  <pageMargins left="0.11811023622047245" right="0.11811023622047245" top="0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babalovalv</dc:creator>
  <cp:keywords/>
  <dc:description/>
  <cp:lastModifiedBy>krigeroa</cp:lastModifiedBy>
  <cp:lastPrinted>2014-08-26T13:46:10Z</cp:lastPrinted>
  <dcterms:created xsi:type="dcterms:W3CDTF">2014-05-13T09:02:19Z</dcterms:created>
  <dcterms:modified xsi:type="dcterms:W3CDTF">2015-04-23T13:08:37Z</dcterms:modified>
  <cp:category/>
  <cp:version/>
  <cp:contentType/>
  <cp:contentStatus/>
</cp:coreProperties>
</file>