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'март'!$A$1:$K$41</definedName>
  </definedNames>
  <calcPr fullCalcOnLoad="1"/>
</workbook>
</file>

<file path=xl/sharedStrings.xml><?xml version="1.0" encoding="utf-8"?>
<sst xmlns="http://schemas.openxmlformats.org/spreadsheetml/2006/main" count="221" uniqueCount="138">
  <si>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</si>
  <si>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</si>
  <si>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</si>
  <si>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</si>
  <si>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</si>
  <si>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</si>
  <si>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</si>
  <si>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</si>
  <si>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</si>
  <si>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</si>
  <si>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</si>
  <si>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</si>
  <si>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</si>
  <si>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</si>
  <si>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</si>
  <si>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</si>
  <si>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</si>
  <si>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</si>
  <si>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</si>
  <si>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</si>
  <si>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</si>
  <si>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</si>
  <si>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</si>
  <si>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</si>
  <si>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</si>
  <si>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</si>
  <si>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</si>
  <si>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</si>
  <si>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</si>
  <si>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</si>
  <si>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</si>
  <si>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</si>
  <si>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</si>
  <si>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</si>
  <si>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</si>
  <si>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</si>
  <si>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</si>
  <si>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</si>
  <si>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</si>
  <si>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</si>
  <si>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</si>
  <si>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</si>
  <si>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</si>
  <si>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</si>
  <si>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</si>
  <si>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</si>
  <si>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</si>
  <si>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</si>
  <si>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</si>
  <si>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</si>
  <si>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</si>
  <si>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</si>
  <si>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</si>
  <si>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</si>
  <si>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</si>
  <si>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</si>
  <si>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</si>
  <si>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</si>
  <si>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</si>
  <si>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</si>
  <si>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</si>
  <si>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</si>
  <si>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</si>
  <si>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</si>
  <si>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</si>
  <si>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</si>
  <si>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</si>
  <si>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</si>
  <si>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</si>
  <si>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</si>
  <si>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</si>
  <si>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</si>
  <si>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</si>
  <si>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</si>
  <si>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</si>
  <si>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</si>
  <si>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</si>
  <si>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</si>
  <si>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</si>
  <si>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</si>
  <si>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</si>
  <si>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</si>
  <si>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</si>
  <si>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</si>
  <si>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</si>
  <si>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</si>
  <si>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</si>
  <si>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</si>
  <si>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</si>
  <si>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</si>
  <si>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</si>
  <si>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</si>
  <si>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</si>
  <si>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</si>
  <si>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</si>
  <si>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</si>
  <si>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</si>
  <si>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</si>
  <si>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</si>
  <si>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</si>
  <si>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</si>
  <si>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</si>
  <si>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</si>
  <si>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</si>
  <si>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</si>
  <si>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</si>
  <si>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</si>
  <si>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</si>
  <si>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</si>
  <si>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</si>
  <si>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</si>
  <si>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</si>
  <si>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</si>
  <si>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2015 года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</si>
  <si>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</si>
  <si>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</si>
  <si>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</si>
  <si>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</si>
  <si>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</si>
  <si>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</si>
  <si>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Бюджетные значения 2016 года</t>
  </si>
  <si>
    <t>Прочие поступления от использования имущества</t>
  </si>
  <si>
    <r>
      <t>%</t>
    </r>
    <r>
      <rPr>
        <b/>
        <sz val="10"/>
        <rFont val="Arial Cyr"/>
        <family val="2"/>
      </rPr>
      <t xml:space="preserve"> исп. 2016 </t>
    </r>
  </si>
  <si>
    <r>
      <t>%</t>
    </r>
    <r>
      <rPr>
        <b/>
        <sz val="10"/>
        <rFont val="Arial Cyr"/>
        <family val="2"/>
      </rPr>
      <t xml:space="preserve">   исп.2015 </t>
    </r>
  </si>
  <si>
    <r>
      <t>%</t>
    </r>
    <r>
      <rPr>
        <b/>
        <sz val="10"/>
        <rFont val="Arial Cyr"/>
        <family val="2"/>
      </rPr>
      <t xml:space="preserve">   исп. 2016/2015 </t>
    </r>
  </si>
  <si>
    <t>Откл.2016 
к 2015 
тыс. руб.</t>
  </si>
  <si>
    <t>Единый сельскохозяйственный налог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</si>
  <si>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</si>
  <si>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</si>
  <si>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</si>
  <si>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</si>
  <si>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</si>
  <si>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</si>
  <si>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</si>
  <si>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</si>
  <si>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>Исполнено   на 01.06.2015</t>
  </si>
  <si>
    <t>Исполнено на 01.06.2016</t>
  </si>
  <si>
    <t xml:space="preserve">                                                Сравнительный анализ доходов бюджета  на 01.06.2016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</si>
</sst>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1" t="s">
        <v>75</v>
      </c>
      <c r="B8" s="175"/>
      <c r="C8" s="175"/>
      <c r="D8" s="175"/>
    </row>
    <row r="9" spans="1:4" ht="15.75">
      <c r="A9" s="129" t="s">
        <v>77</v>
      </c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68.00390625" style="0" customWidth="1"/>
    <col min="2" max="2" width="16.125" style="0" customWidth="1"/>
    <col min="3" max="3" width="15.625" style="0" customWidth="1"/>
    <col min="4" max="4" width="13.875" style="154" customWidth="1"/>
    <col min="5" max="5" width="11.75390625" style="0" hidden="1" customWidth="1"/>
    <col min="6" max="6" width="6.75390625" style="0" hidden="1" customWidth="1"/>
    <col min="7" max="7" width="12.25390625" style="0" customWidth="1"/>
    <col min="8" max="8" width="17.25390625" style="0" customWidth="1"/>
    <col min="9" max="9" width="18.375" style="0" customWidth="1"/>
    <col min="10" max="10" width="8.625" style="0" customWidth="1"/>
    <col min="11" max="11" width="12.25390625" style="0" customWidth="1"/>
  </cols>
  <sheetData>
    <row r="1" ht="0.75" customHeight="1">
      <c r="D1" s="115"/>
    </row>
    <row r="2" spans="1:9" ht="35.25" customHeight="1">
      <c r="A2" s="179" t="s">
        <v>137</v>
      </c>
      <c r="B2" s="179"/>
      <c r="C2" s="179"/>
      <c r="D2" s="179"/>
      <c r="E2" s="179"/>
      <c r="F2" s="179"/>
      <c r="G2" s="179"/>
      <c r="H2" s="179"/>
      <c r="I2" s="179"/>
    </row>
    <row r="3" spans="1:11" ht="12.75" customHeight="1">
      <c r="A3" s="176" t="s">
        <v>100</v>
      </c>
      <c r="B3" s="176" t="s">
        <v>113</v>
      </c>
      <c r="C3" s="176" t="s">
        <v>135</v>
      </c>
      <c r="D3" s="184" t="s">
        <v>123</v>
      </c>
      <c r="E3" s="173" t="s">
        <v>98</v>
      </c>
      <c r="F3" s="173"/>
      <c r="G3" s="176" t="s">
        <v>120</v>
      </c>
      <c r="H3" s="176" t="s">
        <v>136</v>
      </c>
      <c r="I3" s="184" t="s">
        <v>122</v>
      </c>
      <c r="J3" s="180" t="s">
        <v>124</v>
      </c>
      <c r="K3" s="181" t="s">
        <v>125</v>
      </c>
    </row>
    <row r="4" spans="1:11" ht="12.75">
      <c r="A4" s="177"/>
      <c r="B4" s="177"/>
      <c r="C4" s="177"/>
      <c r="D4" s="185"/>
      <c r="E4" s="173"/>
      <c r="F4" s="173"/>
      <c r="G4" s="177"/>
      <c r="H4" s="177"/>
      <c r="I4" s="185"/>
      <c r="J4" s="180"/>
      <c r="K4" s="182"/>
    </row>
    <row r="5" spans="1:11" ht="24.75" customHeight="1">
      <c r="A5" s="178"/>
      <c r="B5" s="178"/>
      <c r="C5" s="178"/>
      <c r="D5" s="186"/>
      <c r="E5" s="173"/>
      <c r="F5" s="173"/>
      <c r="G5" s="178"/>
      <c r="H5" s="178"/>
      <c r="I5" s="186"/>
      <c r="J5" s="180"/>
      <c r="K5" s="183"/>
    </row>
    <row r="6" spans="1:11" ht="9.75" customHeight="1">
      <c r="A6" s="168">
        <v>1</v>
      </c>
      <c r="B6" s="168">
        <v>5</v>
      </c>
      <c r="C6" s="168">
        <v>6</v>
      </c>
      <c r="D6" s="168">
        <v>7</v>
      </c>
      <c r="G6" s="168">
        <v>6</v>
      </c>
      <c r="H6" s="168">
        <v>6</v>
      </c>
      <c r="I6" s="168">
        <v>7</v>
      </c>
      <c r="J6" s="171"/>
      <c r="K6" s="171"/>
    </row>
    <row r="7" spans="1:11" ht="12.75">
      <c r="A7" s="159" t="s">
        <v>127</v>
      </c>
      <c r="B7" s="157">
        <v>267863</v>
      </c>
      <c r="C7" s="157">
        <v>97801.8</v>
      </c>
      <c r="D7" s="158">
        <f>C7/B7/100%</f>
        <v>0.3651187360703046</v>
      </c>
      <c r="G7" s="157">
        <v>282328</v>
      </c>
      <c r="H7" s="157">
        <v>113721.8</v>
      </c>
      <c r="I7" s="158">
        <f aca="true" t="shared" si="0" ref="I7:I34">H7/G7/100%</f>
        <v>0.4028002890255306</v>
      </c>
      <c r="J7" s="172">
        <f>H7/C7</f>
        <v>1.162778190176459</v>
      </c>
      <c r="K7" s="167">
        <f>H7-C7</f>
        <v>15920</v>
      </c>
    </row>
    <row r="8" spans="1:11" ht="12.75">
      <c r="A8" s="159" t="s">
        <v>119</v>
      </c>
      <c r="B8" s="157">
        <v>4524</v>
      </c>
      <c r="C8" s="157">
        <v>1441.6</v>
      </c>
      <c r="D8" s="158">
        <f aca="true" t="shared" si="1" ref="D8:D24">C8/B8/100%</f>
        <v>0.31865605658709106</v>
      </c>
      <c r="G8" s="157">
        <v>4163</v>
      </c>
      <c r="H8" s="157">
        <v>1672.7</v>
      </c>
      <c r="I8" s="158">
        <f t="shared" si="0"/>
        <v>0.40180158539514776</v>
      </c>
      <c r="J8" s="172">
        <f>H8/C8</f>
        <v>1.1603079911209768</v>
      </c>
      <c r="K8" s="167">
        <f>H8-C8</f>
        <v>231.10000000000014</v>
      </c>
    </row>
    <row r="9" spans="1:11" ht="25.5" customHeight="1">
      <c r="A9" s="159" t="s">
        <v>128</v>
      </c>
      <c r="B9" s="157">
        <v>114500</v>
      </c>
      <c r="C9" s="157">
        <v>62900.6</v>
      </c>
      <c r="D9" s="158">
        <f t="shared" si="1"/>
        <v>0.5493502183406114</v>
      </c>
      <c r="G9" s="157">
        <v>142725</v>
      </c>
      <c r="H9" s="157">
        <v>73144.8</v>
      </c>
      <c r="I9" s="158">
        <f t="shared" si="0"/>
        <v>0.5124876510772465</v>
      </c>
      <c r="J9" s="172">
        <f>H9/C9</f>
        <v>1.1628633113197648</v>
      </c>
      <c r="K9" s="167">
        <f>H9-C9</f>
        <v>10244.200000000004</v>
      </c>
    </row>
    <row r="10" spans="1:11" ht="11.25" customHeight="1">
      <c r="A10" s="159" t="s">
        <v>129</v>
      </c>
      <c r="B10" s="162">
        <v>95258</v>
      </c>
      <c r="C10" s="162">
        <v>42976.6</v>
      </c>
      <c r="D10" s="158">
        <f>C10/B10/100%</f>
        <v>0.4511600075584203</v>
      </c>
      <c r="G10" s="162">
        <v>72406</v>
      </c>
      <c r="H10" s="162">
        <v>36485.3</v>
      </c>
      <c r="I10" s="158">
        <f>H10/G10/100%</f>
        <v>0.5038988481617546</v>
      </c>
      <c r="J10" s="172">
        <f>H10/C10</f>
        <v>0.84895733957549</v>
      </c>
      <c r="K10" s="167">
        <f>H10-C10</f>
        <v>-6491.299999999996</v>
      </c>
    </row>
    <row r="11" spans="1:11" ht="14.25" customHeight="1">
      <c r="A11" s="159" t="s">
        <v>126</v>
      </c>
      <c r="B11" s="162"/>
      <c r="C11" s="162"/>
      <c r="D11" s="158">
        <v>0</v>
      </c>
      <c r="G11" s="162">
        <v>0</v>
      </c>
      <c r="H11" s="162">
        <v>0.4</v>
      </c>
      <c r="I11" s="158"/>
      <c r="J11" s="172"/>
      <c r="K11" s="167"/>
    </row>
    <row r="12" spans="1:11" ht="17.25" customHeight="1">
      <c r="A12" s="159" t="s">
        <v>111</v>
      </c>
      <c r="B12" s="157">
        <v>3244</v>
      </c>
      <c r="C12" s="157">
        <v>3734.7</v>
      </c>
      <c r="D12" s="158">
        <f t="shared" si="1"/>
        <v>1.1512638717632553</v>
      </c>
      <c r="G12" s="157">
        <v>8100</v>
      </c>
      <c r="H12" s="157">
        <v>6515.4</v>
      </c>
      <c r="I12" s="158">
        <f t="shared" si="0"/>
        <v>0.8043703703703703</v>
      </c>
      <c r="J12" s="172">
        <f>H12/C12</f>
        <v>1.744557795806892</v>
      </c>
      <c r="K12" s="167">
        <f aca="true" t="shared" si="2" ref="K12:K41">H12-C12</f>
        <v>2780.7</v>
      </c>
    </row>
    <row r="13" spans="1:11" ht="17.25" customHeight="1">
      <c r="A13" s="159" t="s">
        <v>130</v>
      </c>
      <c r="B13" s="162">
        <v>76819.8</v>
      </c>
      <c r="C13" s="162">
        <v>7856</v>
      </c>
      <c r="D13" s="158">
        <f t="shared" si="1"/>
        <v>0.10226530139365111</v>
      </c>
      <c r="G13" s="162">
        <v>93525</v>
      </c>
      <c r="H13" s="162">
        <v>7799.6</v>
      </c>
      <c r="I13" s="158">
        <f t="shared" si="0"/>
        <v>0.08339588345362203</v>
      </c>
      <c r="J13" s="172">
        <f>H13/C13</f>
        <v>0.9928207739307536</v>
      </c>
      <c r="K13" s="167">
        <f t="shared" si="2"/>
        <v>-56.399999999999636</v>
      </c>
    </row>
    <row r="14" spans="1:11" ht="16.5" customHeight="1">
      <c r="A14" s="170" t="s">
        <v>131</v>
      </c>
      <c r="B14" s="162">
        <v>111460.3</v>
      </c>
      <c r="C14" s="162">
        <v>134341</v>
      </c>
      <c r="D14" s="158">
        <f t="shared" si="1"/>
        <v>1.2052811628893876</v>
      </c>
      <c r="G14" s="162">
        <v>172376</v>
      </c>
      <c r="H14" s="162">
        <v>95904.6</v>
      </c>
      <c r="I14" s="158">
        <f t="shared" si="0"/>
        <v>0.5563686360050123</v>
      </c>
      <c r="J14" s="172">
        <f>H14/C14</f>
        <v>0.7138892817531506</v>
      </c>
      <c r="K14" s="167">
        <f t="shared" si="2"/>
        <v>-38436.399999999994</v>
      </c>
    </row>
    <row r="15" spans="1:11" ht="16.5" customHeight="1">
      <c r="A15" s="170" t="s">
        <v>132</v>
      </c>
      <c r="B15" s="162">
        <v>1258.7</v>
      </c>
      <c r="C15" s="162">
        <v>1840.6</v>
      </c>
      <c r="D15" s="158">
        <f t="shared" si="1"/>
        <v>1.4623023754667512</v>
      </c>
      <c r="G15" s="162">
        <v>5450</v>
      </c>
      <c r="H15" s="162">
        <v>1027.6</v>
      </c>
      <c r="I15" s="158">
        <f t="shared" si="0"/>
        <v>0.1885504587155963</v>
      </c>
      <c r="J15" s="172">
        <f>H15/C15</f>
        <v>0.5582962077583397</v>
      </c>
      <c r="K15" s="167">
        <f t="shared" si="2"/>
        <v>-813</v>
      </c>
    </row>
    <row r="16" spans="1:11" ht="18" customHeight="1">
      <c r="A16" s="169" t="s">
        <v>95</v>
      </c>
      <c r="B16" s="162">
        <v>7815</v>
      </c>
      <c r="C16" s="162">
        <v>3411</v>
      </c>
      <c r="D16" s="158">
        <f t="shared" si="1"/>
        <v>0.436468330134357</v>
      </c>
      <c r="G16" s="162">
        <v>9883</v>
      </c>
      <c r="H16" s="162">
        <v>3410.7</v>
      </c>
      <c r="I16" s="158">
        <f t="shared" si="0"/>
        <v>0.34510776080137606</v>
      </c>
      <c r="J16" s="172">
        <f>H16/C16</f>
        <v>0.9999120492524186</v>
      </c>
      <c r="K16" s="167">
        <f t="shared" si="2"/>
        <v>-0.3000000000001819</v>
      </c>
    </row>
    <row r="17" spans="1:11" ht="27" customHeight="1">
      <c r="A17" s="159" t="s">
        <v>99</v>
      </c>
      <c r="B17" s="162">
        <v>0</v>
      </c>
      <c r="C17" s="162">
        <v>2.9</v>
      </c>
      <c r="D17" s="158"/>
      <c r="G17" s="162">
        <v>0</v>
      </c>
      <c r="H17" s="162">
        <v>30.6</v>
      </c>
      <c r="I17" s="158"/>
      <c r="J17" s="172"/>
      <c r="K17" s="167">
        <f t="shared" si="2"/>
        <v>27.700000000000003</v>
      </c>
    </row>
    <row r="18" spans="1:11" ht="18" customHeight="1">
      <c r="A18" s="160" t="s">
        <v>101</v>
      </c>
      <c r="B18" s="166">
        <f>SUM(B7:B17)</f>
        <v>682742.8</v>
      </c>
      <c r="C18" s="166">
        <f>SUM(C7:C17)</f>
        <v>356306.80000000005</v>
      </c>
      <c r="D18" s="161">
        <f t="shared" si="1"/>
        <v>0.521875587703012</v>
      </c>
      <c r="G18" s="166">
        <f>SUM(G7:G17)</f>
        <v>790956</v>
      </c>
      <c r="H18" s="166">
        <f>SUM(H7:H17)</f>
        <v>339713.49999999994</v>
      </c>
      <c r="I18" s="161">
        <f t="shared" si="0"/>
        <v>0.4294973424564703</v>
      </c>
      <c r="J18" s="174">
        <f>H18/C18</f>
        <v>0.9534297408862247</v>
      </c>
      <c r="K18" s="167">
        <f t="shared" si="2"/>
        <v>-16593.300000000105</v>
      </c>
    </row>
    <row r="19" spans="1:11" ht="24.75" customHeight="1">
      <c r="A19" s="159" t="s">
        <v>133</v>
      </c>
      <c r="B19" s="162">
        <v>352738</v>
      </c>
      <c r="C19" s="162">
        <v>64559.5</v>
      </c>
      <c r="D19" s="163">
        <f t="shared" si="1"/>
        <v>0.18302394411716344</v>
      </c>
      <c r="G19" s="162">
        <v>306000</v>
      </c>
      <c r="H19" s="162">
        <v>106870.3</v>
      </c>
      <c r="I19" s="163">
        <f t="shared" si="0"/>
        <v>0.34924934640522876</v>
      </c>
      <c r="J19" s="172">
        <f>H19/C19</f>
        <v>1.6553768229307848</v>
      </c>
      <c r="K19" s="167">
        <f t="shared" si="2"/>
        <v>42310.8</v>
      </c>
    </row>
    <row r="20" spans="1:11" ht="15" customHeight="1">
      <c r="A20" s="159" t="s">
        <v>114</v>
      </c>
      <c r="B20" s="162">
        <v>9067</v>
      </c>
      <c r="C20" s="162">
        <v>2364.8</v>
      </c>
      <c r="D20" s="163">
        <f t="shared" si="1"/>
        <v>0.2608139406639462</v>
      </c>
      <c r="G20" s="162">
        <v>9520</v>
      </c>
      <c r="H20" s="162">
        <v>1739</v>
      </c>
      <c r="I20" s="163">
        <f t="shared" si="0"/>
        <v>0.18266806722689075</v>
      </c>
      <c r="J20" s="172">
        <f>H20/C20</f>
        <v>0.7353687415426251</v>
      </c>
      <c r="K20" s="167">
        <f t="shared" si="2"/>
        <v>-625.8000000000002</v>
      </c>
    </row>
    <row r="21" spans="1:11" ht="27" customHeight="1">
      <c r="A21" s="159" t="s">
        <v>134</v>
      </c>
      <c r="B21" s="162">
        <v>51592</v>
      </c>
      <c r="C21" s="162">
        <v>44886.7</v>
      </c>
      <c r="D21" s="163">
        <f t="shared" si="1"/>
        <v>0.87003217553109</v>
      </c>
      <c r="G21" s="162">
        <v>30000</v>
      </c>
      <c r="H21" s="162">
        <v>13455.6</v>
      </c>
      <c r="I21" s="163">
        <f t="shared" si="0"/>
        <v>0.44852000000000003</v>
      </c>
      <c r="J21" s="172">
        <f>H21/C21</f>
        <v>0.2997680827505698</v>
      </c>
      <c r="K21" s="167">
        <f t="shared" si="2"/>
        <v>-31431.1</v>
      </c>
    </row>
    <row r="22" spans="1:11" ht="12.75">
      <c r="A22" s="159" t="s">
        <v>115</v>
      </c>
      <c r="B22" s="162">
        <v>3185</v>
      </c>
      <c r="C22" s="162">
        <v>445</v>
      </c>
      <c r="D22" s="163">
        <f t="shared" si="1"/>
        <v>0.13971742543171115</v>
      </c>
      <c r="G22" s="162">
        <v>167</v>
      </c>
      <c r="H22" s="162">
        <v>1259.4</v>
      </c>
      <c r="I22" s="163">
        <f t="shared" si="0"/>
        <v>7.541317365269462</v>
      </c>
      <c r="J22" s="172"/>
      <c r="K22" s="167">
        <f t="shared" si="2"/>
        <v>814.4000000000001</v>
      </c>
    </row>
    <row r="23" spans="1:11" ht="12.75">
      <c r="A23" s="159" t="s">
        <v>121</v>
      </c>
      <c r="B23" s="162">
        <v>29224</v>
      </c>
      <c r="C23" s="162">
        <v>10287.6</v>
      </c>
      <c r="D23" s="163">
        <f t="shared" si="1"/>
        <v>0.35202573227484263</v>
      </c>
      <c r="G23" s="162">
        <v>35710</v>
      </c>
      <c r="H23" s="162">
        <v>9325.5</v>
      </c>
      <c r="I23" s="163">
        <f t="shared" si="0"/>
        <v>0.26114533744049284</v>
      </c>
      <c r="J23" s="172">
        <f>H23/C23</f>
        <v>0.9064796453983436</v>
      </c>
      <c r="K23" s="167">
        <f t="shared" si="2"/>
        <v>-962.1000000000004</v>
      </c>
    </row>
    <row r="24" spans="1:11" ht="12.75">
      <c r="A24" s="159" t="s">
        <v>96</v>
      </c>
      <c r="B24" s="162">
        <v>750</v>
      </c>
      <c r="C24" s="162">
        <v>410.4</v>
      </c>
      <c r="D24" s="163">
        <f t="shared" si="1"/>
        <v>0.5472</v>
      </c>
      <c r="G24" s="162">
        <v>1031</v>
      </c>
      <c r="H24" s="162">
        <v>569.5</v>
      </c>
      <c r="I24" s="163">
        <f t="shared" si="0"/>
        <v>0.5523763336566441</v>
      </c>
      <c r="J24" s="172">
        <f>H24/C24</f>
        <v>1.3876705653021444</v>
      </c>
      <c r="K24" s="167">
        <f t="shared" si="2"/>
        <v>159.10000000000002</v>
      </c>
    </row>
    <row r="25" spans="1:11" ht="12" customHeight="1">
      <c r="A25" s="159" t="s">
        <v>116</v>
      </c>
      <c r="B25" s="162">
        <v>0</v>
      </c>
      <c r="C25" s="162">
        <v>109</v>
      </c>
      <c r="D25" s="163"/>
      <c r="G25" s="162">
        <v>0</v>
      </c>
      <c r="H25" s="162">
        <v>0</v>
      </c>
      <c r="I25" s="163"/>
      <c r="J25" s="172"/>
      <c r="K25" s="167">
        <f t="shared" si="2"/>
        <v>-109</v>
      </c>
    </row>
    <row r="26" spans="1:11" ht="14.25" customHeight="1">
      <c r="A26" s="159" t="s">
        <v>110</v>
      </c>
      <c r="B26" s="162">
        <v>155878.3</v>
      </c>
      <c r="C26" s="162">
        <v>76495</v>
      </c>
      <c r="D26" s="158">
        <f aca="true" t="shared" si="3" ref="D26:D34">C26/B26/100%</f>
        <v>0.4907354006298504</v>
      </c>
      <c r="G26" s="162">
        <v>134196</v>
      </c>
      <c r="H26" s="162">
        <v>23165.1</v>
      </c>
      <c r="I26" s="158">
        <f t="shared" si="0"/>
        <v>0.1726213896092283</v>
      </c>
      <c r="J26" s="172">
        <f>H26/C26</f>
        <v>0.30283155761814495</v>
      </c>
      <c r="K26" s="167">
        <f t="shared" si="2"/>
        <v>-53329.9</v>
      </c>
    </row>
    <row r="27" spans="1:11" ht="14.25" customHeight="1">
      <c r="A27" s="159" t="s">
        <v>6</v>
      </c>
      <c r="B27" s="162">
        <v>0</v>
      </c>
      <c r="C27" s="162">
        <v>0</v>
      </c>
      <c r="D27" s="158"/>
      <c r="G27" s="162">
        <v>0</v>
      </c>
      <c r="H27" s="162">
        <v>2767</v>
      </c>
      <c r="I27" s="158"/>
      <c r="J27" s="172"/>
      <c r="K27" s="167">
        <f t="shared" si="2"/>
        <v>2767</v>
      </c>
    </row>
    <row r="28" spans="1:11" ht="24.75" customHeight="1">
      <c r="A28" s="159" t="s">
        <v>117</v>
      </c>
      <c r="B28" s="162">
        <v>4000</v>
      </c>
      <c r="C28" s="162">
        <v>10199.5</v>
      </c>
      <c r="D28" s="163">
        <f t="shared" si="3"/>
        <v>2.549875</v>
      </c>
      <c r="G28" s="162">
        <v>15000</v>
      </c>
      <c r="H28" s="162">
        <v>4768.3</v>
      </c>
      <c r="I28" s="163">
        <f t="shared" si="0"/>
        <v>0.3178866666666667</v>
      </c>
      <c r="J28" s="172">
        <f>H28/C28</f>
        <v>0.4675033089857346</v>
      </c>
      <c r="K28" s="167">
        <f t="shared" si="2"/>
        <v>-5431.2</v>
      </c>
    </row>
    <row r="29" spans="1:11" ht="27.75" customHeight="1">
      <c r="A29" s="159" t="s">
        <v>118</v>
      </c>
      <c r="B29" s="162">
        <v>0</v>
      </c>
      <c r="C29" s="162">
        <v>1845.5</v>
      </c>
      <c r="D29" s="163"/>
      <c r="G29" s="162"/>
      <c r="H29" s="162">
        <v>0</v>
      </c>
      <c r="I29" s="163"/>
      <c r="J29" s="172"/>
      <c r="K29" s="167">
        <f t="shared" si="2"/>
        <v>-1845.5</v>
      </c>
    </row>
    <row r="30" spans="1:11" ht="12.75">
      <c r="A30" s="159" t="s">
        <v>97</v>
      </c>
      <c r="B30" s="162">
        <v>4550</v>
      </c>
      <c r="C30" s="162">
        <v>8871.2</v>
      </c>
      <c r="D30" s="163">
        <f t="shared" si="3"/>
        <v>1.949714285714286</v>
      </c>
      <c r="G30" s="162">
        <v>18020</v>
      </c>
      <c r="H30" s="162">
        <v>3562.3</v>
      </c>
      <c r="I30" s="163">
        <f t="shared" si="0"/>
        <v>0.19768590455049945</v>
      </c>
      <c r="J30" s="172">
        <f>H30/C30</f>
        <v>0.4015578501217423</v>
      </c>
      <c r="K30" s="167">
        <f t="shared" si="2"/>
        <v>-5308.900000000001</v>
      </c>
    </row>
    <row r="31" spans="1:11" ht="12.75">
      <c r="A31" s="159" t="s">
        <v>7</v>
      </c>
      <c r="B31" s="162">
        <v>0</v>
      </c>
      <c r="C31" s="162">
        <v>154.2</v>
      </c>
      <c r="D31" s="163"/>
      <c r="G31" s="162">
        <v>0</v>
      </c>
      <c r="H31" s="162">
        <v>116.5</v>
      </c>
      <c r="I31" s="163"/>
      <c r="J31" s="172"/>
      <c r="K31" s="167">
        <f t="shared" si="2"/>
        <v>-37.69999999999999</v>
      </c>
    </row>
    <row r="32" spans="1:11" ht="12.75">
      <c r="A32" s="160" t="s">
        <v>102</v>
      </c>
      <c r="B32" s="166">
        <f>SUM(B19:B31)</f>
        <v>610984.3</v>
      </c>
      <c r="C32" s="166">
        <f>SUM(C19:C31)</f>
        <v>220628.40000000002</v>
      </c>
      <c r="D32" s="161">
        <f t="shared" si="3"/>
        <v>0.36110322311064297</v>
      </c>
      <c r="G32" s="166">
        <f>SUM(G19:G31)</f>
        <v>549644</v>
      </c>
      <c r="H32" s="166">
        <f>SUM(H19:H31)</f>
        <v>167598.49999999997</v>
      </c>
      <c r="I32" s="161">
        <f t="shared" si="0"/>
        <v>0.3049219130928382</v>
      </c>
      <c r="J32" s="174">
        <f>H32/C32</f>
        <v>0.7596415511330361</v>
      </c>
      <c r="K32" s="167">
        <f t="shared" si="2"/>
        <v>-53029.90000000005</v>
      </c>
    </row>
    <row r="33" spans="1:11" ht="12.75">
      <c r="A33" s="160" t="s">
        <v>103</v>
      </c>
      <c r="B33" s="166">
        <f>SUM(B18+B32)</f>
        <v>1293727.1</v>
      </c>
      <c r="C33" s="166">
        <f>SUM(C18+C32)</f>
        <v>576935.2000000001</v>
      </c>
      <c r="D33" s="161">
        <f t="shared" si="3"/>
        <v>0.4459481447053247</v>
      </c>
      <c r="G33" s="166">
        <f>SUM(G18+G32)</f>
        <v>1340600</v>
      </c>
      <c r="H33" s="166">
        <f>SUM(H18+H32)</f>
        <v>507311.9999999999</v>
      </c>
      <c r="I33" s="161">
        <f t="shared" si="0"/>
        <v>0.37842160226764127</v>
      </c>
      <c r="J33" s="174">
        <f>H33/C33</f>
        <v>0.8793223225069294</v>
      </c>
      <c r="K33" s="167">
        <f t="shared" si="2"/>
        <v>-69623.20000000019</v>
      </c>
    </row>
    <row r="34" spans="1:11" ht="12.75">
      <c r="A34" s="160" t="s">
        <v>104</v>
      </c>
      <c r="B34" s="166">
        <f>SUM(B35:B40)</f>
        <v>1010508.9</v>
      </c>
      <c r="C34" s="166">
        <f>SUM(C35:C40)</f>
        <v>441742.49999999994</v>
      </c>
      <c r="D34" s="161">
        <f t="shared" si="3"/>
        <v>0.4371485496070346</v>
      </c>
      <c r="G34" s="166">
        <f>SUM(G35:G40)</f>
        <v>1130482.2999999998</v>
      </c>
      <c r="H34" s="166">
        <f>SUM(H35:H40)</f>
        <v>404113.6</v>
      </c>
      <c r="I34" s="161">
        <f t="shared" si="0"/>
        <v>0.3574700815749172</v>
      </c>
      <c r="J34" s="174">
        <f>H34/C34</f>
        <v>0.9148171163064456</v>
      </c>
      <c r="K34" s="167">
        <f t="shared" si="2"/>
        <v>-37628.899999999965</v>
      </c>
    </row>
    <row r="35" spans="1:11" ht="12.75">
      <c r="A35" s="164" t="s">
        <v>105</v>
      </c>
      <c r="B35" s="162">
        <v>0</v>
      </c>
      <c r="C35" s="162">
        <v>0</v>
      </c>
      <c r="D35" s="158"/>
      <c r="G35" s="162">
        <v>0</v>
      </c>
      <c r="H35" s="162">
        <v>0</v>
      </c>
      <c r="I35" s="158"/>
      <c r="J35" s="172"/>
      <c r="K35" s="167">
        <f t="shared" si="2"/>
        <v>0</v>
      </c>
    </row>
    <row r="36" spans="1:11" ht="12.75">
      <c r="A36" s="164" t="s">
        <v>107</v>
      </c>
      <c r="B36" s="162">
        <v>26111.5</v>
      </c>
      <c r="C36" s="162">
        <v>3345.6</v>
      </c>
      <c r="D36" s="158">
        <f>C36/B36/100%</f>
        <v>0.1281274534209065</v>
      </c>
      <c r="G36" s="162">
        <v>76312.6</v>
      </c>
      <c r="H36" s="162">
        <v>3345.6</v>
      </c>
      <c r="I36" s="158">
        <f>H36/G36/100%</f>
        <v>0.04384072879183778</v>
      </c>
      <c r="J36" s="172">
        <f>H36/C36</f>
        <v>1</v>
      </c>
      <c r="K36" s="167">
        <f t="shared" si="2"/>
        <v>0</v>
      </c>
    </row>
    <row r="37" spans="1:11" ht="12.75">
      <c r="A37" s="164" t="s">
        <v>108</v>
      </c>
      <c r="B37" s="162">
        <v>938370</v>
      </c>
      <c r="C37" s="162">
        <v>416086.5</v>
      </c>
      <c r="D37" s="163">
        <f>C37/B37/100%</f>
        <v>0.44341411170433837</v>
      </c>
      <c r="G37" s="162">
        <v>1011050.6</v>
      </c>
      <c r="H37" s="162">
        <v>398715.6</v>
      </c>
      <c r="I37" s="163">
        <f>H37/G37/100%</f>
        <v>0.3943577106823338</v>
      </c>
      <c r="J37" s="172">
        <f>H37/C37</f>
        <v>0.9582517096805592</v>
      </c>
      <c r="K37" s="167">
        <f t="shared" si="2"/>
        <v>-17370.900000000023</v>
      </c>
    </row>
    <row r="38" spans="1:11" ht="12.75">
      <c r="A38" s="164" t="s">
        <v>106</v>
      </c>
      <c r="B38" s="162">
        <v>46027.4</v>
      </c>
      <c r="C38" s="162">
        <v>22216.8</v>
      </c>
      <c r="D38" s="163">
        <f>C38/B38/100%</f>
        <v>0.4826863998400952</v>
      </c>
      <c r="G38" s="162">
        <v>43119.9</v>
      </c>
      <c r="H38" s="162">
        <v>2000</v>
      </c>
      <c r="I38" s="163"/>
      <c r="J38" s="172"/>
      <c r="K38" s="167">
        <f t="shared" si="2"/>
        <v>-20216.8</v>
      </c>
    </row>
    <row r="39" spans="1:11" ht="12.75">
      <c r="A39" s="159" t="s">
        <v>112</v>
      </c>
      <c r="B39" s="162">
        <v>0</v>
      </c>
      <c r="C39" s="162">
        <v>93.6</v>
      </c>
      <c r="D39" s="163"/>
      <c r="G39" s="162">
        <v>0</v>
      </c>
      <c r="H39" s="162">
        <v>53.2</v>
      </c>
      <c r="I39" s="163"/>
      <c r="J39" s="172">
        <f>H39/C39</f>
        <v>0.5683760683760685</v>
      </c>
      <c r="K39" s="167">
        <f t="shared" si="2"/>
        <v>-40.39999999999999</v>
      </c>
    </row>
    <row r="40" spans="1:11" ht="13.5" customHeight="1">
      <c r="A40" s="159" t="s">
        <v>94</v>
      </c>
      <c r="B40" s="162">
        <v>0</v>
      </c>
      <c r="C40" s="162">
        <v>0</v>
      </c>
      <c r="D40" s="163"/>
      <c r="G40" s="162">
        <v>-0.8</v>
      </c>
      <c r="H40" s="162">
        <v>-0.8</v>
      </c>
      <c r="I40" s="163"/>
      <c r="J40" s="172"/>
      <c r="K40" s="167">
        <f t="shared" si="2"/>
        <v>-0.8</v>
      </c>
    </row>
    <row r="41" spans="1:11" ht="14.25" customHeight="1">
      <c r="A41" s="165" t="s">
        <v>109</v>
      </c>
      <c r="B41" s="166">
        <f>SUM(B34+B33)</f>
        <v>2304236</v>
      </c>
      <c r="C41" s="166">
        <f>SUM(C34+C33)</f>
        <v>1018677.7</v>
      </c>
      <c r="D41" s="161">
        <f>C41/B41/100%</f>
        <v>0.442089134967078</v>
      </c>
      <c r="G41" s="166">
        <f>SUM(G34+G33)</f>
        <v>2471082.3</v>
      </c>
      <c r="H41" s="166">
        <f>SUM(H34+H33)</f>
        <v>911425.5999999999</v>
      </c>
      <c r="I41" s="161">
        <f>H41/G41/100%</f>
        <v>0.3688366024879058</v>
      </c>
      <c r="J41" s="174">
        <f>H41/C41</f>
        <v>0.8947143929821963</v>
      </c>
      <c r="K41" s="167">
        <f t="shared" si="2"/>
        <v>-107252.1000000001</v>
      </c>
    </row>
    <row r="42" spans="2:4" ht="12.75">
      <c r="B42" s="155"/>
      <c r="D42" s="153"/>
    </row>
    <row r="43" spans="1:4" ht="12.75">
      <c r="A43" s="101"/>
      <c r="B43" s="101"/>
      <c r="C43" s="101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3" ht="12.75">
      <c r="A49" s="101"/>
      <c r="B49" s="101"/>
      <c r="C49" s="101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ht="12.75">
      <c r="D60" s="115"/>
    </row>
    <row r="61" spans="1:4" ht="15.75">
      <c r="A61" s="187"/>
      <c r="B61" s="187"/>
      <c r="C61" s="187"/>
      <c r="D61" s="187"/>
    </row>
    <row r="62" spans="1:4" ht="15.75">
      <c r="A62" s="156"/>
      <c r="B62" s="156"/>
      <c r="C62" s="156"/>
      <c r="D62" s="115"/>
    </row>
    <row r="63" spans="1:4" ht="15.75">
      <c r="A63" s="129"/>
      <c r="B63" s="129"/>
      <c r="C63" s="129"/>
      <c r="D63" s="115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</sheetData>
  <sheetProtection/>
  <mergeCells count="11">
    <mergeCell ref="A61:D61"/>
    <mergeCell ref="G3:G5"/>
    <mergeCell ref="A3:A5"/>
    <mergeCell ref="B3:B5"/>
    <mergeCell ref="C3:C5"/>
    <mergeCell ref="D3:D5"/>
    <mergeCell ref="H3:H5"/>
    <mergeCell ref="A2:I2"/>
    <mergeCell ref="J3:J5"/>
    <mergeCell ref="K3:K5"/>
    <mergeCell ref="I3:I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2016-04-22T12:41:52Z</cp:lastPrinted>
  <dcterms:created xsi:type="dcterms:W3CDTF">1998-12-22T06:31:00Z</dcterms:created>
  <dcterms:modified xsi:type="dcterms:W3CDTF">2016-06-14T12:29:56Z</dcterms:modified>
  <cp:category/>
  <cp:version/>
  <cp:contentType/>
  <cp:contentStatus/>
</cp:coreProperties>
</file>