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й" sheetId="5" r:id="rId5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'май'!$A$1:$M$43</definedName>
  </definedNames>
  <calcPr fullCalcOnLoad="1"/>
</workbook>
</file>

<file path=xl/sharedStrings.xml><?xml version="1.0" encoding="utf-8"?>
<sst xmlns="http://schemas.openxmlformats.org/spreadsheetml/2006/main" count="224" uniqueCount="141">
  <si>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</si>
  <si>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</si>
  <si>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</si>
  <si>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</si>
  <si>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</si>
  <si>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</si>
  <si>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</si>
  <si>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</si>
  <si>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</si>
  <si>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</si>
  <si>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</si>
  <si>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</si>
  <si>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</si>
  <si>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</si>
  <si>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</si>
  <si>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</si>
  <si>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</si>
  <si>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</si>
  <si>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</si>
  <si>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</si>
  <si>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</si>
  <si>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</si>
  <si>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</si>
  <si>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</si>
  <si>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</si>
  <si>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</si>
  <si>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</si>
  <si>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</si>
  <si>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</si>
  <si>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</si>
  <si>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</si>
  <si>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</si>
  <si>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</si>
  <si>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</si>
  <si>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</si>
  <si>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</si>
  <si>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</si>
  <si>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</si>
  <si>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</si>
  <si>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</si>
  <si>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</si>
  <si>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</si>
  <si>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</si>
  <si>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</si>
  <si>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</si>
  <si>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</si>
  <si>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</si>
  <si>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</si>
  <si>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</si>
  <si>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</si>
  <si>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</si>
  <si>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</si>
  <si>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</si>
  <si>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</si>
  <si>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</si>
  <si>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</si>
  <si>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</si>
  <si>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</si>
  <si>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</si>
  <si>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</si>
  <si>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</si>
  <si>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</si>
  <si>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</si>
  <si>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</si>
  <si>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</si>
  <si>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</si>
  <si>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</si>
  <si>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</si>
  <si>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</si>
  <si>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</si>
  <si>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</si>
  <si>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</si>
  <si>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</si>
  <si>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</si>
  <si>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</si>
  <si>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</si>
  <si>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</si>
  <si>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</si>
  <si>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</si>
  <si>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</si>
  <si>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</si>
  <si>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</si>
  <si>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</si>
  <si>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</si>
  <si>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</si>
  <si>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</si>
  <si>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</si>
  <si>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</si>
  <si>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</si>
  <si>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</si>
  <si>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</si>
  <si>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</si>
  <si>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</si>
  <si>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</si>
  <si>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</si>
  <si>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</si>
  <si>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</si>
  <si>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</si>
  <si>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</si>
  <si>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</si>
  <si>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</si>
  <si>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</si>
  <si>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</si>
  <si>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</si>
  <si>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</si>
  <si>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</si>
  <si>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</si>
  <si>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</si>
  <si>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</si>
  <si>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</si>
  <si>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</si>
  <si>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</si>
  <si>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</si>
  <si>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</si>
  <si>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 xml:space="preserve">Акцизы под подакцизным товарам </t>
  </si>
  <si>
    <t>Единый сельскохозяйственный налог</t>
  </si>
  <si>
    <t>Бюджетные назначения 2016 года</t>
  </si>
  <si>
    <t>Бюджетные значения 2017 года</t>
  </si>
  <si>
    <r>
      <t>%</t>
    </r>
    <r>
      <rPr>
        <b/>
        <sz val="10"/>
        <rFont val="Arial Cyr"/>
        <family val="2"/>
      </rPr>
      <t xml:space="preserve">   исп.2016</t>
    </r>
  </si>
  <si>
    <r>
      <t>%</t>
    </r>
    <r>
      <rPr>
        <b/>
        <sz val="10"/>
        <rFont val="Arial Cyr"/>
        <family val="2"/>
      </rPr>
      <t xml:space="preserve"> исп. 2017</t>
    </r>
  </si>
  <si>
    <r>
      <t>%</t>
    </r>
    <r>
      <rPr>
        <b/>
        <sz val="10"/>
        <rFont val="Arial Cyr"/>
        <family val="2"/>
      </rPr>
      <t xml:space="preserve">   исп. 2017/2016</t>
    </r>
  </si>
  <si>
    <t xml:space="preserve"> </t>
  </si>
  <si>
    <t>Доходы от платных услуг</t>
  </si>
  <si>
    <t>Откл.2017 
к 2016 
тыс. руб.</t>
  </si>
  <si>
    <t>Прочие поступления от использования имущества (соцнайм)</t>
  </si>
  <si>
    <t>Прочие поступления от использования имущества (реклама)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</si>
  <si>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</si>
  <si>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</si>
  <si>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</si>
  <si>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</si>
  <si>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</si>
  <si>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</si>
  <si>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</si>
  <si>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</si>
  <si>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t>Доходы от сдачи в аренду имущества, находящегося в оперативном управлении органов управления городских округов</t>
  </si>
  <si>
    <t xml:space="preserve"> Исполнено   на 01.06.2016</t>
  </si>
  <si>
    <t>Исполнено на 01.06.2017</t>
  </si>
  <si>
    <t>Государственная пошлина (суды)</t>
  </si>
  <si>
    <t>Государственная пошлина (реклама)</t>
  </si>
  <si>
    <t>Прочие безвозмездные поступления в бюджеты городских округов</t>
  </si>
  <si>
    <t xml:space="preserve">                                          Сравнительный анализ доходов бюджета на 01.06.2017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</si>
</sst>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1" t="s">
        <v>75</v>
      </c>
      <c r="B8" s="175"/>
      <c r="C8" s="175"/>
      <c r="D8" s="175"/>
    </row>
    <row r="9" spans="1:4" ht="15.75">
      <c r="A9" s="129" t="s">
        <v>77</v>
      </c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68.00390625" style="0" customWidth="1"/>
    <col min="2" max="3" width="15.375" style="0" customWidth="1"/>
    <col min="4" max="4" width="9.87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3.875" style="0" customWidth="1"/>
    <col min="10" max="10" width="13.25390625" style="0" customWidth="1"/>
    <col min="11" max="11" width="10.625" style="0" customWidth="1"/>
    <col min="12" max="12" width="10.375" style="0" customWidth="1"/>
    <col min="13" max="13" width="10.75390625" style="0" customWidth="1"/>
  </cols>
  <sheetData>
    <row r="1" ht="0.75" customHeight="1">
      <c r="D1" s="115"/>
    </row>
    <row r="2" spans="1:11" ht="35.25" customHeight="1">
      <c r="A2" s="181" t="s">
        <v>140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3" ht="12.75" customHeight="1">
      <c r="A3" s="182" t="s">
        <v>99</v>
      </c>
      <c r="B3" s="182" t="s">
        <v>116</v>
      </c>
      <c r="C3" s="185" t="s">
        <v>135</v>
      </c>
      <c r="D3" s="179" t="s">
        <v>118</v>
      </c>
      <c r="E3" s="172" t="s">
        <v>97</v>
      </c>
      <c r="F3" s="172"/>
      <c r="G3" s="172"/>
      <c r="H3" s="172"/>
      <c r="I3" s="182" t="s">
        <v>117</v>
      </c>
      <c r="J3" s="182" t="s">
        <v>136</v>
      </c>
      <c r="K3" s="179" t="s">
        <v>119</v>
      </c>
      <c r="L3" s="179" t="s">
        <v>120</v>
      </c>
      <c r="M3" s="176" t="s">
        <v>123</v>
      </c>
    </row>
    <row r="4" spans="1:13" ht="12.75">
      <c r="A4" s="179"/>
      <c r="B4" s="182"/>
      <c r="C4" s="186"/>
      <c r="D4" s="180"/>
      <c r="E4" s="172"/>
      <c r="F4" s="172"/>
      <c r="G4" s="172"/>
      <c r="H4" s="172"/>
      <c r="I4" s="182"/>
      <c r="J4" s="182"/>
      <c r="K4" s="180"/>
      <c r="L4" s="179"/>
      <c r="M4" s="177"/>
    </row>
    <row r="5" spans="1:13" ht="24" customHeight="1">
      <c r="A5" s="179"/>
      <c r="B5" s="182"/>
      <c r="C5" s="187"/>
      <c r="D5" s="180"/>
      <c r="E5" s="172"/>
      <c r="F5" s="172"/>
      <c r="G5" s="172"/>
      <c r="H5" s="172"/>
      <c r="I5" s="182"/>
      <c r="J5" s="182"/>
      <c r="K5" s="180"/>
      <c r="L5" s="179"/>
      <c r="M5" s="178"/>
    </row>
    <row r="6" spans="1:13" ht="12" customHeight="1">
      <c r="A6" s="168">
        <v>1</v>
      </c>
      <c r="B6" s="168">
        <v>2</v>
      </c>
      <c r="C6" s="168">
        <v>3</v>
      </c>
      <c r="D6" s="168">
        <v>4</v>
      </c>
      <c r="I6" s="168">
        <v>5</v>
      </c>
      <c r="J6" s="168">
        <v>6</v>
      </c>
      <c r="K6" s="168">
        <v>7</v>
      </c>
      <c r="L6" s="174">
        <v>8</v>
      </c>
      <c r="M6" s="174">
        <v>9</v>
      </c>
    </row>
    <row r="7" spans="1:13" ht="12.75">
      <c r="A7" s="159" t="s">
        <v>126</v>
      </c>
      <c r="B7" s="157">
        <v>282328</v>
      </c>
      <c r="C7" s="157">
        <v>113721.8</v>
      </c>
      <c r="D7" s="158">
        <f>C7/B7/100%</f>
        <v>0.4028002890255306</v>
      </c>
      <c r="I7" s="157">
        <v>306176</v>
      </c>
      <c r="J7" s="157">
        <v>120287.2</v>
      </c>
      <c r="K7" s="158">
        <f aca="true" t="shared" si="0" ref="K7:K36">J7/I7/100%</f>
        <v>0.39286946070234113</v>
      </c>
      <c r="L7" s="171">
        <f aca="true" t="shared" si="1" ref="L7:L17">J7/C7</f>
        <v>1.0577321146868937</v>
      </c>
      <c r="M7" s="167">
        <f>J7-C7</f>
        <v>6565.399999999994</v>
      </c>
    </row>
    <row r="8" spans="1:13" ht="12.75">
      <c r="A8" s="159" t="s">
        <v>114</v>
      </c>
      <c r="B8" s="157">
        <v>4163</v>
      </c>
      <c r="C8" s="157">
        <v>1672.7</v>
      </c>
      <c r="D8" s="158">
        <f aca="true" t="shared" si="2" ref="D8:D30">C8/B8/100%</f>
        <v>0.40180158539514776</v>
      </c>
      <c r="I8" s="157">
        <v>4395.6</v>
      </c>
      <c r="J8" s="157">
        <v>1342.7</v>
      </c>
      <c r="K8" s="158">
        <f t="shared" si="0"/>
        <v>0.3054645554645555</v>
      </c>
      <c r="L8" s="171">
        <f t="shared" si="1"/>
        <v>0.8027141746876307</v>
      </c>
      <c r="M8" s="167">
        <f>J8-C8</f>
        <v>-330</v>
      </c>
    </row>
    <row r="9" spans="1:13" ht="25.5">
      <c r="A9" s="159" t="s">
        <v>127</v>
      </c>
      <c r="B9" s="157">
        <v>142725</v>
      </c>
      <c r="C9" s="157">
        <v>73144.9</v>
      </c>
      <c r="D9" s="158">
        <f t="shared" si="2"/>
        <v>0.5124883517253459</v>
      </c>
      <c r="I9" s="157">
        <v>166810</v>
      </c>
      <c r="J9" s="157">
        <v>85880.3</v>
      </c>
      <c r="K9" s="158">
        <f t="shared" si="0"/>
        <v>0.5148390384269529</v>
      </c>
      <c r="L9" s="171">
        <f t="shared" si="1"/>
        <v>1.1741119339830939</v>
      </c>
      <c r="M9" s="167">
        <f>J9-C9</f>
        <v>12735.400000000009</v>
      </c>
    </row>
    <row r="10" spans="1:13" ht="12.75">
      <c r="A10" s="159" t="s">
        <v>128</v>
      </c>
      <c r="B10" s="162">
        <v>72406</v>
      </c>
      <c r="C10" s="162">
        <v>36485.3</v>
      </c>
      <c r="D10" s="158">
        <f>C10/B10/100%</f>
        <v>0.5038988481617546</v>
      </c>
      <c r="I10" s="162">
        <v>61569</v>
      </c>
      <c r="J10" s="162">
        <v>34223.1</v>
      </c>
      <c r="K10" s="158">
        <f>J10/I10/100%</f>
        <v>0.5558495346684208</v>
      </c>
      <c r="L10" s="171">
        <f t="shared" si="1"/>
        <v>0.9379969467155264</v>
      </c>
      <c r="M10" s="167">
        <f>J10-C10</f>
        <v>-2262.2000000000044</v>
      </c>
    </row>
    <row r="11" spans="1:13" ht="12.75">
      <c r="A11" s="159" t="s">
        <v>115</v>
      </c>
      <c r="B11" s="162">
        <v>0</v>
      </c>
      <c r="C11" s="162">
        <v>0.4</v>
      </c>
      <c r="D11" s="158">
        <v>0</v>
      </c>
      <c r="I11" s="162"/>
      <c r="J11" s="162">
        <v>12.8</v>
      </c>
      <c r="K11" s="158"/>
      <c r="L11" s="171">
        <f t="shared" si="1"/>
        <v>32</v>
      </c>
      <c r="M11" s="167">
        <f>J11-C11</f>
        <v>12.4</v>
      </c>
    </row>
    <row r="12" spans="1:13" ht="12.75">
      <c r="A12" s="159" t="s">
        <v>109</v>
      </c>
      <c r="B12" s="157">
        <v>8100</v>
      </c>
      <c r="C12" s="157">
        <v>6515.4</v>
      </c>
      <c r="D12" s="158">
        <f t="shared" si="2"/>
        <v>0.8043703703703703</v>
      </c>
      <c r="I12" s="157">
        <v>13233</v>
      </c>
      <c r="J12" s="157">
        <v>7866.3</v>
      </c>
      <c r="K12" s="158">
        <f t="shared" si="0"/>
        <v>0.5944457039220131</v>
      </c>
      <c r="L12" s="171">
        <f t="shared" si="1"/>
        <v>1.2073395340270745</v>
      </c>
      <c r="M12" s="167">
        <f aca="true" t="shared" si="3" ref="M12:M43">J12-C12</f>
        <v>1350.9000000000005</v>
      </c>
    </row>
    <row r="13" spans="1:13" ht="12.75">
      <c r="A13" s="159" t="s">
        <v>129</v>
      </c>
      <c r="B13" s="162">
        <v>93525</v>
      </c>
      <c r="C13" s="162">
        <v>7799.6</v>
      </c>
      <c r="D13" s="158">
        <f t="shared" si="2"/>
        <v>0.08339588345362203</v>
      </c>
      <c r="I13" s="162">
        <v>70516</v>
      </c>
      <c r="J13" s="162">
        <v>8023.1</v>
      </c>
      <c r="K13" s="158">
        <f t="shared" si="0"/>
        <v>0.1137770151454989</v>
      </c>
      <c r="L13" s="171">
        <f t="shared" si="1"/>
        <v>1.0286553156572131</v>
      </c>
      <c r="M13" s="167">
        <f t="shared" si="3"/>
        <v>223.5</v>
      </c>
    </row>
    <row r="14" spans="1:13" ht="12.75">
      <c r="A14" s="170" t="s">
        <v>130</v>
      </c>
      <c r="B14" s="162">
        <v>172376</v>
      </c>
      <c r="C14" s="162">
        <v>95904.5</v>
      </c>
      <c r="D14" s="158">
        <f t="shared" si="2"/>
        <v>0.5563680558778484</v>
      </c>
      <c r="I14" s="162">
        <v>176922</v>
      </c>
      <c r="J14" s="162">
        <v>82987</v>
      </c>
      <c r="K14" s="158">
        <f t="shared" si="0"/>
        <v>0.46905981166841887</v>
      </c>
      <c r="L14" s="171">
        <f t="shared" si="1"/>
        <v>0.8653087185689932</v>
      </c>
      <c r="M14" s="167">
        <f t="shared" si="3"/>
        <v>-12917.5</v>
      </c>
    </row>
    <row r="15" spans="1:13" ht="12.75">
      <c r="A15" s="170" t="s">
        <v>131</v>
      </c>
      <c r="B15" s="162">
        <v>5450</v>
      </c>
      <c r="C15" s="162">
        <v>1027.7</v>
      </c>
      <c r="D15" s="158">
        <f t="shared" si="2"/>
        <v>0.18856880733944956</v>
      </c>
      <c r="I15" s="162">
        <v>5450</v>
      </c>
      <c r="J15" s="162">
        <v>2400.1</v>
      </c>
      <c r="K15" s="158">
        <f t="shared" si="0"/>
        <v>0.44038532110091744</v>
      </c>
      <c r="L15" s="171">
        <f t="shared" si="1"/>
        <v>2.335409166099056</v>
      </c>
      <c r="M15" s="167">
        <f t="shared" si="3"/>
        <v>1372.3999999999999</v>
      </c>
    </row>
    <row r="16" spans="1:13" ht="12.75">
      <c r="A16" s="170" t="s">
        <v>137</v>
      </c>
      <c r="B16" s="162">
        <v>8890</v>
      </c>
      <c r="C16" s="162">
        <v>3267.6</v>
      </c>
      <c r="D16" s="158">
        <f t="shared" si="2"/>
        <v>0.3675590551181102</v>
      </c>
      <c r="I16" s="162">
        <v>8516</v>
      </c>
      <c r="J16" s="162">
        <v>3524.1</v>
      </c>
      <c r="K16" s="158">
        <f t="shared" si="0"/>
        <v>0.41382104274307185</v>
      </c>
      <c r="L16" s="171">
        <f t="shared" si="1"/>
        <v>1.0784979801689314</v>
      </c>
      <c r="M16" s="167">
        <f t="shared" si="3"/>
        <v>256.5</v>
      </c>
    </row>
    <row r="17" spans="1:13" ht="12.75">
      <c r="A17" s="169" t="s">
        <v>138</v>
      </c>
      <c r="B17" s="162">
        <v>993</v>
      </c>
      <c r="C17" s="162">
        <v>143</v>
      </c>
      <c r="D17" s="158">
        <f t="shared" si="2"/>
        <v>0.14400805639476336</v>
      </c>
      <c r="I17" s="162">
        <v>500</v>
      </c>
      <c r="J17" s="162">
        <v>1000</v>
      </c>
      <c r="K17" s="158">
        <f t="shared" si="0"/>
        <v>2</v>
      </c>
      <c r="L17" s="171">
        <f t="shared" si="1"/>
        <v>6.993006993006993</v>
      </c>
      <c r="M17" s="167">
        <f t="shared" si="3"/>
        <v>857</v>
      </c>
    </row>
    <row r="18" spans="1:13" ht="25.5">
      <c r="A18" s="159" t="s">
        <v>98</v>
      </c>
      <c r="B18" s="162">
        <v>0</v>
      </c>
      <c r="C18" s="162">
        <v>30.6</v>
      </c>
      <c r="D18" s="158"/>
      <c r="I18" s="162">
        <v>0</v>
      </c>
      <c r="J18" s="162">
        <v>0</v>
      </c>
      <c r="K18" s="158"/>
      <c r="L18" s="171"/>
      <c r="M18" s="167">
        <f t="shared" si="3"/>
        <v>-30.6</v>
      </c>
    </row>
    <row r="19" spans="1:13" ht="12.75">
      <c r="A19" s="160" t="s">
        <v>100</v>
      </c>
      <c r="B19" s="166">
        <f>SUM(B7:B18)</f>
        <v>790956</v>
      </c>
      <c r="C19" s="166">
        <f>SUM(C7:C18)</f>
        <v>339713.49999999994</v>
      </c>
      <c r="D19" s="161">
        <f t="shared" si="2"/>
        <v>0.4294973424564703</v>
      </c>
      <c r="I19" s="166">
        <f>SUM(I7:I18)</f>
        <v>814087.6</v>
      </c>
      <c r="J19" s="166">
        <f>SUM(J7:J18)</f>
        <v>347546.69999999995</v>
      </c>
      <c r="K19" s="161">
        <f t="shared" si="0"/>
        <v>0.4269156046597442</v>
      </c>
      <c r="L19" s="173">
        <f>J19/C19</f>
        <v>1.0230582534989043</v>
      </c>
      <c r="M19" s="167">
        <f t="shared" si="3"/>
        <v>7833.200000000012</v>
      </c>
    </row>
    <row r="20" spans="1:13" ht="25.5">
      <c r="A20" s="159" t="s">
        <v>132</v>
      </c>
      <c r="B20" s="162">
        <v>306000</v>
      </c>
      <c r="C20" s="162">
        <v>106870.6</v>
      </c>
      <c r="D20" s="163">
        <f t="shared" si="2"/>
        <v>0.34925032679738566</v>
      </c>
      <c r="I20" s="162">
        <v>280571</v>
      </c>
      <c r="J20" s="162">
        <v>57667.6</v>
      </c>
      <c r="K20" s="163">
        <f t="shared" si="0"/>
        <v>0.20553656650188365</v>
      </c>
      <c r="L20" s="171">
        <f>J20/C20</f>
        <v>0.5396020982384303</v>
      </c>
      <c r="M20" s="167">
        <f t="shared" si="3"/>
        <v>-49203.00000000001</v>
      </c>
    </row>
    <row r="21" spans="1:13" ht="12.75">
      <c r="A21" s="159" t="s">
        <v>111</v>
      </c>
      <c r="B21" s="162">
        <v>9520</v>
      </c>
      <c r="C21" s="162">
        <v>1739</v>
      </c>
      <c r="D21" s="163">
        <f t="shared" si="2"/>
        <v>0.18266806722689075</v>
      </c>
      <c r="I21" s="162">
        <v>9996</v>
      </c>
      <c r="J21" s="162">
        <v>1333.4</v>
      </c>
      <c r="K21" s="163">
        <f t="shared" si="0"/>
        <v>0.1333933573429372</v>
      </c>
      <c r="L21" s="171">
        <f>J21/C21</f>
        <v>0.7667625071880392</v>
      </c>
      <c r="M21" s="167">
        <f t="shared" si="3"/>
        <v>-405.5999999999999</v>
      </c>
    </row>
    <row r="22" spans="1:13" ht="25.5">
      <c r="A22" s="159" t="s">
        <v>133</v>
      </c>
      <c r="B22" s="162">
        <v>30000</v>
      </c>
      <c r="C22" s="162">
        <v>13455.5</v>
      </c>
      <c r="D22" s="163">
        <f t="shared" si="2"/>
        <v>0.4485166666666667</v>
      </c>
      <c r="I22" s="162">
        <v>30000</v>
      </c>
      <c r="J22" s="162">
        <v>9886.7</v>
      </c>
      <c r="K22" s="163">
        <f t="shared" si="0"/>
        <v>0.32955666666666666</v>
      </c>
      <c r="L22" s="171">
        <f>J22/C22</f>
        <v>0.7347701683326522</v>
      </c>
      <c r="M22" s="167">
        <f t="shared" si="3"/>
        <v>-3568.7999999999993</v>
      </c>
    </row>
    <row r="23" spans="1:13" ht="12.75">
      <c r="A23" s="159" t="s">
        <v>112</v>
      </c>
      <c r="B23" s="162">
        <v>167</v>
      </c>
      <c r="C23" s="162">
        <v>1259.5</v>
      </c>
      <c r="D23" s="163">
        <f t="shared" si="2"/>
        <v>7.541916167664671</v>
      </c>
      <c r="I23" s="162">
        <v>1050</v>
      </c>
      <c r="J23" s="162">
        <v>1174.4</v>
      </c>
      <c r="K23" s="163">
        <f t="shared" si="0"/>
        <v>1.1184761904761906</v>
      </c>
      <c r="L23" s="171"/>
      <c r="M23" s="167">
        <f t="shared" si="3"/>
        <v>-85.09999999999991</v>
      </c>
    </row>
    <row r="24" spans="1:17" ht="12.75">
      <c r="A24" s="159" t="s">
        <v>124</v>
      </c>
      <c r="B24" s="162">
        <v>26400</v>
      </c>
      <c r="C24" s="162">
        <v>7096.1</v>
      </c>
      <c r="D24" s="163">
        <f t="shared" si="2"/>
        <v>0.2687916666666667</v>
      </c>
      <c r="I24" s="162">
        <v>23500</v>
      </c>
      <c r="J24" s="162">
        <v>11009.8</v>
      </c>
      <c r="K24" s="163">
        <f t="shared" si="0"/>
        <v>0.46850212765957444</v>
      </c>
      <c r="L24" s="171">
        <f>J24/C24</f>
        <v>1.5515283042798156</v>
      </c>
      <c r="M24" s="167">
        <f t="shared" si="3"/>
        <v>3913.699999999999</v>
      </c>
      <c r="Q24" t="s">
        <v>121</v>
      </c>
    </row>
    <row r="25" spans="1:13" ht="12.75">
      <c r="A25" s="159" t="s">
        <v>125</v>
      </c>
      <c r="B25" s="162">
        <v>9310</v>
      </c>
      <c r="C25" s="162">
        <v>2229.4</v>
      </c>
      <c r="D25" s="163">
        <f t="shared" si="2"/>
        <v>0.23946294307196564</v>
      </c>
      <c r="I25" s="162">
        <v>25890</v>
      </c>
      <c r="J25" s="162">
        <v>14410</v>
      </c>
      <c r="K25" s="163">
        <f t="shared" si="0"/>
        <v>0.5565855542680571</v>
      </c>
      <c r="L25" s="171">
        <f>J25/C25</f>
        <v>6.463622499327173</v>
      </c>
      <c r="M25" s="167">
        <f t="shared" si="3"/>
        <v>12180.6</v>
      </c>
    </row>
    <row r="26" spans="1:13" ht="25.5">
      <c r="A26" s="159" t="s">
        <v>134</v>
      </c>
      <c r="B26" s="162"/>
      <c r="C26" s="162"/>
      <c r="D26" s="163"/>
      <c r="I26" s="162">
        <v>0</v>
      </c>
      <c r="J26" s="162">
        <v>113.9</v>
      </c>
      <c r="K26" s="163"/>
      <c r="L26" s="171"/>
      <c r="M26" s="167"/>
    </row>
    <row r="27" spans="1:13" ht="12.75">
      <c r="A27" s="159" t="s">
        <v>95</v>
      </c>
      <c r="B27" s="162">
        <v>1031</v>
      </c>
      <c r="C27" s="162">
        <v>569.5</v>
      </c>
      <c r="D27" s="163">
        <f t="shared" si="2"/>
        <v>0.5523763336566441</v>
      </c>
      <c r="I27" s="162">
        <v>1140</v>
      </c>
      <c r="J27" s="162">
        <v>544</v>
      </c>
      <c r="K27" s="163">
        <f t="shared" si="0"/>
        <v>0.47719298245614034</v>
      </c>
      <c r="L27" s="171">
        <f>J27/C27</f>
        <v>0.9552238805970149</v>
      </c>
      <c r="M27" s="167">
        <f t="shared" si="3"/>
        <v>-25.5</v>
      </c>
    </row>
    <row r="28" spans="1:13" ht="12.75">
      <c r="A28" s="159" t="s">
        <v>122</v>
      </c>
      <c r="B28" s="162">
        <v>0</v>
      </c>
      <c r="C28" s="162">
        <v>0</v>
      </c>
      <c r="D28" s="158"/>
      <c r="I28" s="162">
        <v>42000</v>
      </c>
      <c r="J28" s="162">
        <v>3028.7</v>
      </c>
      <c r="K28" s="158">
        <f>J28/I28/100%</f>
        <v>0.07211190476190475</v>
      </c>
      <c r="L28" s="171"/>
      <c r="M28" s="167">
        <f t="shared" si="3"/>
        <v>3028.7</v>
      </c>
    </row>
    <row r="29" spans="1:13" ht="12.75">
      <c r="A29" s="159" t="s">
        <v>6</v>
      </c>
      <c r="B29" s="162">
        <v>0</v>
      </c>
      <c r="C29" s="162">
        <v>2767</v>
      </c>
      <c r="D29" s="158"/>
      <c r="I29" s="162">
        <v>0</v>
      </c>
      <c r="J29" s="162">
        <v>0</v>
      </c>
      <c r="K29" s="158"/>
      <c r="L29" s="171"/>
      <c r="M29" s="167">
        <f t="shared" si="3"/>
        <v>-2767</v>
      </c>
    </row>
    <row r="30" spans="1:13" ht="12.75">
      <c r="A30" s="159" t="s">
        <v>108</v>
      </c>
      <c r="B30" s="162">
        <v>134196</v>
      </c>
      <c r="C30" s="162">
        <v>23165.1</v>
      </c>
      <c r="D30" s="163">
        <f t="shared" si="2"/>
        <v>0.1726213896092283</v>
      </c>
      <c r="I30" s="162">
        <v>114526.3</v>
      </c>
      <c r="J30" s="162">
        <v>13450.1</v>
      </c>
      <c r="K30" s="158">
        <f t="shared" si="0"/>
        <v>0.11744114670604044</v>
      </c>
      <c r="L30" s="171">
        <f>J30/C30</f>
        <v>0.5806191210053054</v>
      </c>
      <c r="M30" s="167">
        <f t="shared" si="3"/>
        <v>-9714.999999999998</v>
      </c>
    </row>
    <row r="31" spans="1:13" ht="25.5">
      <c r="A31" s="159" t="s">
        <v>113</v>
      </c>
      <c r="B31" s="162">
        <v>15000</v>
      </c>
      <c r="C31" s="162">
        <v>4768.2</v>
      </c>
      <c r="D31" s="163">
        <f aca="true" t="shared" si="4" ref="D31:D36">C31/B31/100%</f>
        <v>0.31788</v>
      </c>
      <c r="I31" s="162">
        <v>7000</v>
      </c>
      <c r="J31" s="162">
        <v>4070.3</v>
      </c>
      <c r="K31" s="163">
        <f t="shared" si="0"/>
        <v>0.5814714285714286</v>
      </c>
      <c r="L31" s="171">
        <f>J31/C31</f>
        <v>0.8536344951973491</v>
      </c>
      <c r="M31" s="167">
        <f t="shared" si="3"/>
        <v>-697.8999999999996</v>
      </c>
    </row>
    <row r="32" spans="1:13" ht="12.75">
      <c r="A32" s="159" t="s">
        <v>96</v>
      </c>
      <c r="B32" s="162">
        <v>18020</v>
      </c>
      <c r="C32" s="162">
        <v>3562.2</v>
      </c>
      <c r="D32" s="163">
        <f t="shared" si="4"/>
        <v>0.1976803551609323</v>
      </c>
      <c r="I32" s="162">
        <v>15667</v>
      </c>
      <c r="J32" s="162">
        <v>5721.1</v>
      </c>
      <c r="K32" s="163">
        <f t="shared" si="0"/>
        <v>0.36516882619518737</v>
      </c>
      <c r="L32" s="171">
        <f>J32/C32</f>
        <v>1.606058054011566</v>
      </c>
      <c r="M32" s="167">
        <f t="shared" si="3"/>
        <v>2158.9000000000005</v>
      </c>
    </row>
    <row r="33" spans="1:13" ht="12.75">
      <c r="A33" s="159" t="s">
        <v>7</v>
      </c>
      <c r="B33" s="162">
        <v>0</v>
      </c>
      <c r="C33" s="162">
        <v>116.4</v>
      </c>
      <c r="D33" s="163"/>
      <c r="I33" s="162"/>
      <c r="J33" s="162">
        <v>67.8</v>
      </c>
      <c r="K33" s="163"/>
      <c r="L33" s="171"/>
      <c r="M33" s="167">
        <f t="shared" si="3"/>
        <v>-48.60000000000001</v>
      </c>
    </row>
    <row r="34" spans="1:13" ht="12.75">
      <c r="A34" s="160" t="s">
        <v>101</v>
      </c>
      <c r="B34" s="166">
        <f>SUM(B20:B33)</f>
        <v>549644</v>
      </c>
      <c r="C34" s="166">
        <f>SUM(C20:C33)</f>
        <v>167598.50000000003</v>
      </c>
      <c r="D34" s="161">
        <f t="shared" si="4"/>
        <v>0.30492191309283834</v>
      </c>
      <c r="I34" s="166">
        <f>SUM(I20:I33)</f>
        <v>551340.3</v>
      </c>
      <c r="J34" s="166">
        <f>SUM(J20:J33)</f>
        <v>122477.8</v>
      </c>
      <c r="K34" s="161">
        <f t="shared" si="0"/>
        <v>0.22214556055488777</v>
      </c>
      <c r="L34" s="173">
        <f>J34/C34</f>
        <v>0.7307810034099349</v>
      </c>
      <c r="M34" s="167">
        <f t="shared" si="3"/>
        <v>-45120.700000000026</v>
      </c>
    </row>
    <row r="35" spans="1:13" ht="12.75">
      <c r="A35" s="160" t="s">
        <v>102</v>
      </c>
      <c r="B35" s="166">
        <f>SUM(B19+B34)</f>
        <v>1340600</v>
      </c>
      <c r="C35" s="166">
        <f>SUM(C19+C34)</f>
        <v>507312</v>
      </c>
      <c r="D35" s="161">
        <f t="shared" si="4"/>
        <v>0.3784216022676414</v>
      </c>
      <c r="I35" s="166">
        <f>SUM(I19+I34)</f>
        <v>1365427.9</v>
      </c>
      <c r="J35" s="166">
        <f>SUM(J19+J34)</f>
        <v>470024.49999999994</v>
      </c>
      <c r="K35" s="161">
        <f t="shared" si="0"/>
        <v>0.34423238312326854</v>
      </c>
      <c r="L35" s="173">
        <f>J35/C35</f>
        <v>0.926499865960198</v>
      </c>
      <c r="M35" s="167">
        <f t="shared" si="3"/>
        <v>-37287.50000000006</v>
      </c>
    </row>
    <row r="36" spans="1:13" ht="12.75">
      <c r="A36" s="160" t="s">
        <v>103</v>
      </c>
      <c r="B36" s="166">
        <f>SUM(B37:B42)</f>
        <v>1130482.2999999998</v>
      </c>
      <c r="C36" s="166">
        <f>SUM(C37:C42)</f>
        <v>404084.7</v>
      </c>
      <c r="D36" s="161">
        <f t="shared" si="4"/>
        <v>0.3574445172648878</v>
      </c>
      <c r="I36" s="166">
        <f>SUM(I37:I42)</f>
        <v>1249388</v>
      </c>
      <c r="J36" s="166">
        <f>SUM(J37:J42)</f>
        <v>485725.9</v>
      </c>
      <c r="K36" s="161">
        <f t="shared" si="0"/>
        <v>0.388771062312108</v>
      </c>
      <c r="L36" s="173">
        <f>J36/C36</f>
        <v>1.2020398198694482</v>
      </c>
      <c r="M36" s="167">
        <f t="shared" si="3"/>
        <v>81641.20000000001</v>
      </c>
    </row>
    <row r="37" spans="1:13" ht="12.75">
      <c r="A37" s="164" t="s">
        <v>105</v>
      </c>
      <c r="B37" s="162">
        <v>76312.6</v>
      </c>
      <c r="C37" s="162">
        <v>3345.5</v>
      </c>
      <c r="D37" s="158">
        <f>C37/B37/100%</f>
        <v>0.04383941839224453</v>
      </c>
      <c r="I37" s="162">
        <v>95270</v>
      </c>
      <c r="J37" s="162">
        <v>0</v>
      </c>
      <c r="K37" s="158">
        <f>J37/I37/100%</f>
        <v>0</v>
      </c>
      <c r="L37" s="171"/>
      <c r="M37" s="167">
        <f t="shared" si="3"/>
        <v>-3345.5</v>
      </c>
    </row>
    <row r="38" spans="1:13" ht="12.75">
      <c r="A38" s="164" t="s">
        <v>106</v>
      </c>
      <c r="B38" s="162">
        <v>1011050.6</v>
      </c>
      <c r="C38" s="162">
        <v>398686.9</v>
      </c>
      <c r="D38" s="163">
        <f>C38/B38/100%</f>
        <v>0.3943293243681375</v>
      </c>
      <c r="H38" s="8"/>
      <c r="I38" s="162">
        <v>1144618</v>
      </c>
      <c r="J38" s="162">
        <v>476343.9</v>
      </c>
      <c r="K38" s="163">
        <f>J38/I38/100%</f>
        <v>0.4161597144200074</v>
      </c>
      <c r="L38" s="173">
        <f>J38/C38</f>
        <v>1.1947819203490258</v>
      </c>
      <c r="M38" s="167">
        <f t="shared" si="3"/>
        <v>77657</v>
      </c>
    </row>
    <row r="39" spans="1:13" ht="12.75">
      <c r="A39" s="164" t="s">
        <v>104</v>
      </c>
      <c r="B39" s="162">
        <v>43119.9</v>
      </c>
      <c r="C39" s="162">
        <v>2000</v>
      </c>
      <c r="D39" s="163">
        <f>C39/B39/100%</f>
        <v>0.04638229680495548</v>
      </c>
      <c r="H39" s="8"/>
      <c r="I39" s="162">
        <v>9500</v>
      </c>
      <c r="J39" s="162">
        <v>9500</v>
      </c>
      <c r="K39" s="163"/>
      <c r="L39" s="171"/>
      <c r="M39" s="167">
        <f t="shared" si="3"/>
        <v>7500</v>
      </c>
    </row>
    <row r="40" spans="1:13" ht="12.75">
      <c r="A40" s="159" t="s">
        <v>139</v>
      </c>
      <c r="B40" s="162"/>
      <c r="C40" s="162"/>
      <c r="D40" s="163"/>
      <c r="H40" s="8"/>
      <c r="I40" s="162"/>
      <c r="J40" s="162">
        <v>40.7</v>
      </c>
      <c r="K40" s="163"/>
      <c r="L40" s="171"/>
      <c r="M40" s="167"/>
    </row>
    <row r="41" spans="1:13" ht="12.75">
      <c r="A41" s="159" t="s">
        <v>110</v>
      </c>
      <c r="B41" s="162">
        <v>0</v>
      </c>
      <c r="C41" s="162">
        <v>53.1</v>
      </c>
      <c r="D41" s="163"/>
      <c r="H41" s="8"/>
      <c r="I41" s="162">
        <v>0</v>
      </c>
      <c r="J41" s="162">
        <v>196.3</v>
      </c>
      <c r="K41" s="163"/>
      <c r="L41" s="171"/>
      <c r="M41" s="167">
        <f t="shared" si="3"/>
        <v>143.20000000000002</v>
      </c>
    </row>
    <row r="42" spans="1:13" ht="12.75">
      <c r="A42" s="159" t="s">
        <v>94</v>
      </c>
      <c r="B42" s="162">
        <v>-0.8</v>
      </c>
      <c r="C42" s="162">
        <v>-0.8</v>
      </c>
      <c r="D42" s="163">
        <f>C42/B42/100%</f>
        <v>1</v>
      </c>
      <c r="H42" s="8"/>
      <c r="I42" s="162">
        <v>0</v>
      </c>
      <c r="J42" s="162">
        <v>-355</v>
      </c>
      <c r="K42" s="163"/>
      <c r="L42" s="171"/>
      <c r="M42" s="167">
        <f t="shared" si="3"/>
        <v>-354.2</v>
      </c>
    </row>
    <row r="43" spans="1:13" ht="12.75">
      <c r="A43" s="165" t="s">
        <v>107</v>
      </c>
      <c r="B43" s="166">
        <f>SUM(B36+B35)</f>
        <v>2471082.3</v>
      </c>
      <c r="C43" s="166">
        <f>SUM(C36+C35)</f>
        <v>911396.7</v>
      </c>
      <c r="D43" s="161">
        <f>C43/B43/100%</f>
        <v>0.36882490720766364</v>
      </c>
      <c r="I43" s="166">
        <f>SUM(I36+I35)</f>
        <v>2614815.9</v>
      </c>
      <c r="J43" s="166">
        <f>SUM(J36+J35)</f>
        <v>955750.3999999999</v>
      </c>
      <c r="K43" s="161">
        <f>J43/I43/100%</f>
        <v>0.3655134573718937</v>
      </c>
      <c r="L43" s="173">
        <f>J43/C43</f>
        <v>1.0486656359409683</v>
      </c>
      <c r="M43" s="167">
        <f t="shared" si="3"/>
        <v>44353.69999999995</v>
      </c>
    </row>
    <row r="44" spans="2:4" ht="12.75">
      <c r="B44" s="155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4" ht="12.75">
      <c r="A50" s="101"/>
      <c r="B50" s="101"/>
      <c r="C50" s="101"/>
      <c r="D50" s="153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spans="1:3" ht="12.75">
      <c r="A61" s="101"/>
      <c r="B61" s="101"/>
      <c r="C61" s="101"/>
    </row>
    <row r="62" ht="12.75">
      <c r="D62" s="115"/>
    </row>
    <row r="63" spans="1:4" ht="15.75">
      <c r="A63" s="183"/>
      <c r="B63" s="183"/>
      <c r="C63" s="183"/>
      <c r="D63" s="184"/>
    </row>
    <row r="64" spans="1:4" ht="15.75">
      <c r="A64" s="156"/>
      <c r="B64" s="156"/>
      <c r="C64" s="156"/>
      <c r="D64" s="115"/>
    </row>
    <row r="65" spans="1:4" ht="15.75">
      <c r="A65" s="129"/>
      <c r="B65" s="129"/>
      <c r="C65" s="129"/>
      <c r="D65" s="11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</sheetData>
  <sheetProtection/>
  <mergeCells count="11">
    <mergeCell ref="L3:L5"/>
    <mergeCell ref="M3:M5"/>
    <mergeCell ref="K3:K5"/>
    <mergeCell ref="A2:K2"/>
    <mergeCell ref="J3:J5"/>
    <mergeCell ref="D3:D5"/>
    <mergeCell ref="A63:D63"/>
    <mergeCell ref="I3:I5"/>
    <mergeCell ref="A3:A5"/>
    <mergeCell ref="B3:B5"/>
    <mergeCell ref="C3:C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Кригер О. А.</cp:lastModifiedBy>
  <cp:lastPrinted>2017-06-01T11:15:17Z</cp:lastPrinted>
  <dcterms:created xsi:type="dcterms:W3CDTF">1998-12-22T06:31:00Z</dcterms:created>
  <dcterms:modified xsi:type="dcterms:W3CDTF">2017-06-19T12:02:11Z</dcterms:modified>
  <cp:category/>
  <cp:version/>
  <cp:contentType/>
  <cp:contentStatus/>
</cp:coreProperties>
</file>