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25" windowWidth="9120" windowHeight="4920" tabRatio="615" firstSheet="4" activeTab="4"/>
  </bookViews>
  <sheets>
    <sheet name="Лист2" sheetId="1" state="hidden" r:id="rId1"/>
    <sheet name="Лист1 (9)" sheetId="2" state="hidden" r:id="rId2"/>
    <sheet name="Лист1" sheetId="3" state="hidden" r:id="rId3"/>
    <sheet name="Лист1 (5)" sheetId="4" state="hidden" r:id="rId4"/>
    <sheet name="август" sheetId="5" r:id="rId5"/>
  </sheets>
  <definedNames>
    <definedName name="_xlnm.Print_Titles" localSheetId="2">'Лист1'!$9:$12</definedName>
    <definedName name="_xlnm.Print_Titles" localSheetId="3">'Лист1 (5)'!$14:$17</definedName>
    <definedName name="_xlnm.Print_Titles" localSheetId="1">'Лист1 (9)'!$12:$15</definedName>
    <definedName name="_xlnm.Print_Area" localSheetId="4">'август'!$A$1:$M$44</definedName>
  </definedNames>
  <calcPr fullCalcOnLoad="1"/>
</workbook>
</file>

<file path=xl/sharedStrings.xml><?xml version="1.0" encoding="utf-8"?>
<sst xmlns="http://schemas.openxmlformats.org/spreadsheetml/2006/main" count="225" uniqueCount="142">
  <si>
    <t>НАЛОГОВЫЕ    ДОХОДЫ :</t>
  </si>
  <si>
    <t>Налог на прибыль предприятий и организаций</t>
  </si>
  <si>
    <t>Налог на имущество физических лиц</t>
  </si>
  <si>
    <t>Налог на имущество предприятий</t>
  </si>
  <si>
    <t>Целевые сборы</t>
  </si>
  <si>
    <t>Налог на рекламу</t>
  </si>
  <si>
    <t>Доходы от продажи квартир</t>
  </si>
  <si>
    <t>Прочие неналоговые доходы</t>
  </si>
  <si>
    <t>Всего неналоговых доходов :</t>
  </si>
  <si>
    <t>ВСЕГО    ДОХОДОВ :</t>
  </si>
  <si>
    <t xml:space="preserve">  НЕНАЛОГОВЫЕ   ДОХОДЫ :</t>
  </si>
  <si>
    <t xml:space="preserve">            НАИМЕНОВАНИЕ    ДОХОДОВ</t>
  </si>
  <si>
    <t>Итого  налоговых  доходов :</t>
  </si>
  <si>
    <t>Государственная  пошлина</t>
  </si>
  <si>
    <t xml:space="preserve"> Бюджет</t>
  </si>
  <si>
    <t>города</t>
  </si>
  <si>
    <t xml:space="preserve">Единый  налог  на  совокупный  доход  </t>
  </si>
  <si>
    <t xml:space="preserve">         с юридических лиц</t>
  </si>
  <si>
    <t xml:space="preserve">         с физических лиц</t>
  </si>
  <si>
    <t>Налог с продаж</t>
  </si>
  <si>
    <t>Земельный налог город и поселков</t>
  </si>
  <si>
    <t>Штрафные санкции</t>
  </si>
  <si>
    <t xml:space="preserve">Арендная  плата  за  земли  городов  и  поселков   </t>
  </si>
  <si>
    <t>на 2002 г.</t>
  </si>
  <si>
    <t>Прочие лицензионные  и регистрационные сборы</t>
  </si>
  <si>
    <t xml:space="preserve">Акцизы  </t>
  </si>
  <si>
    <t xml:space="preserve">Единый  налог  на  вмененный  доход  </t>
  </si>
  <si>
    <t>Платежи от государственных и муниципальных предпр.</t>
  </si>
  <si>
    <t>Проценты банка</t>
  </si>
  <si>
    <t>Дивиденды  по  акциям, принадлежащим   государству</t>
  </si>
  <si>
    <t>Административные платежи и сборы</t>
  </si>
  <si>
    <t>(нормативы отчислений в местный бюджет)</t>
  </si>
  <si>
    <t xml:space="preserve">         </t>
  </si>
  <si>
    <t>Прочие доходы от сдачи в аренду имущества, наход. в</t>
  </si>
  <si>
    <t xml:space="preserve"> гос. и муниципальной собственности</t>
  </si>
  <si>
    <t>Прочие поступления от имущества,находящегося в</t>
  </si>
  <si>
    <t>государственной и муниципальной собственности</t>
  </si>
  <si>
    <t>Налог на доходы физических лиц</t>
  </si>
  <si>
    <t>С У Б В Е Н Ц И Я</t>
  </si>
  <si>
    <t xml:space="preserve">Налог на наследование и дарение </t>
  </si>
  <si>
    <t>ИТОГО   ДОХОДОВ :</t>
  </si>
  <si>
    <t xml:space="preserve">Доходы от предприним.и иной прин. доход деятельности </t>
  </si>
  <si>
    <t>С У Б С И Д И И</t>
  </si>
  <si>
    <t>Прогноз</t>
  </si>
  <si>
    <t>области</t>
  </si>
  <si>
    <t xml:space="preserve">  на 2003 г.</t>
  </si>
  <si>
    <t xml:space="preserve">Прочие местные налоги (потупления прошлых периодов) </t>
  </si>
  <si>
    <t xml:space="preserve">                               П Р О Е К Т       Б Ю Д Ж Е Т А       Н А       2003   Г О Д</t>
  </si>
  <si>
    <t>Доходы от продажи оборудования, транспортных средств и др.</t>
  </si>
  <si>
    <t>Доходы от продажи земли и нематериальных активов</t>
  </si>
  <si>
    <t>Средства, полученные по взаимным расчетам</t>
  </si>
  <si>
    <t>И Т О Г О</t>
  </si>
  <si>
    <t>2+5%</t>
  </si>
  <si>
    <t>2+8,3%</t>
  </si>
  <si>
    <t>Прочие платежи за пользование природными ресурсами</t>
  </si>
  <si>
    <t>%</t>
  </si>
  <si>
    <t>выпол.</t>
  </si>
  <si>
    <t>Целевые бюджетные фонды</t>
  </si>
  <si>
    <t>(полуг.)</t>
  </si>
  <si>
    <t>Исполнитель                   Ткаченко Л.И.</t>
  </si>
  <si>
    <t xml:space="preserve">Доходы от предприним.и иной прин. доход деят. </t>
  </si>
  <si>
    <t xml:space="preserve">Прочие местные налоги(потупления прошлых периодов) </t>
  </si>
  <si>
    <t>План на</t>
  </si>
  <si>
    <t>Исполнено</t>
  </si>
  <si>
    <t xml:space="preserve">        на              </t>
  </si>
  <si>
    <t>Налог на игорный бизнес</t>
  </si>
  <si>
    <t>Плата за негативное воздействие на окружающую среду</t>
  </si>
  <si>
    <t>Cредства, полученные по взаимным расчетам ( ФЭС )</t>
  </si>
  <si>
    <t>Налог на прибыль предприятий и организаций ( код 1010102)</t>
  </si>
  <si>
    <t>Налог на прибыль предприятий и организаций ( код 1010110)</t>
  </si>
  <si>
    <t>1 квартал</t>
  </si>
  <si>
    <t>2004года</t>
  </si>
  <si>
    <t>Плата за вредные выбросы ( новый код - 2015600 неналог.д. )</t>
  </si>
  <si>
    <t>Проценты , полученные от предоставления бюджетных кредитов</t>
  </si>
  <si>
    <t>Перечисление части прибыли, остающейся после уплаты налогорв… МУП</t>
  </si>
  <si>
    <t xml:space="preserve">                                    Исполнение бюджета на 01.04.2004 года</t>
  </si>
  <si>
    <t>Невыясненные поступления</t>
  </si>
  <si>
    <t xml:space="preserve">                               (предварительная )</t>
  </si>
  <si>
    <t xml:space="preserve">Д О Х О Д Ы </t>
  </si>
  <si>
    <t xml:space="preserve">АНАЛИЗ ДОХОДОВ 1 КВАРТАЛА. </t>
  </si>
  <si>
    <t>в том числе</t>
  </si>
  <si>
    <t xml:space="preserve">ЯНВАРЬ </t>
  </si>
  <si>
    <t>ФЕВРАЛЬ</t>
  </si>
  <si>
    <t>МАРТ</t>
  </si>
  <si>
    <t>В С Е Г О ,</t>
  </si>
  <si>
    <t>план</t>
  </si>
  <si>
    <t>факт</t>
  </si>
  <si>
    <t>полугодия</t>
  </si>
  <si>
    <t>План 1</t>
  </si>
  <si>
    <t>Проценты,полученные от размещения временно свободных средств</t>
  </si>
  <si>
    <t>Доходы от реализации имушества МУП</t>
  </si>
  <si>
    <t>Перечисление части прибыли, остающейся после уплаты налогов… МУП</t>
  </si>
  <si>
    <t>Приложение №1 к Решению Реутовского городского Совета   депутатов от ________№__________</t>
  </si>
  <si>
    <t>Д О Т А Ц И Я</t>
  </si>
  <si>
    <t>Возврат остатков субвенций и субсидий</t>
  </si>
  <si>
    <t>Государственная пошлина</t>
  </si>
  <si>
    <t>Платежи при пользовании природными ресурсами</t>
  </si>
  <si>
    <t>Штрафы, санкции, возмещение ущерба</t>
  </si>
  <si>
    <t xml:space="preserve">                                                     </t>
  </si>
  <si>
    <t>Задолженность и перерасчеты по отмененным налогам, сборам и иным обязательным платежам</t>
  </si>
  <si>
    <t xml:space="preserve">           НАИМЕНОВАНИЕ    ДОХОДОВ</t>
  </si>
  <si>
    <t xml:space="preserve"> Итого  налоговых  доходов :</t>
  </si>
  <si>
    <t xml:space="preserve"> Итого неналоговых доходов :</t>
  </si>
  <si>
    <t xml:space="preserve"> Итого налоговых и неналоговых доходов:</t>
  </si>
  <si>
    <t xml:space="preserve"> Итого безвозмездные поступления, в т.ч.:</t>
  </si>
  <si>
    <t xml:space="preserve"> иные межбюджетные трансферты</t>
  </si>
  <si>
    <t xml:space="preserve"> субсидии </t>
  </si>
  <si>
    <t xml:space="preserve"> субвенции </t>
  </si>
  <si>
    <t xml:space="preserve"> Итого доходы с безвозмездными поступлениями: </t>
  </si>
  <si>
    <t>Доходы от реализации имущества</t>
  </si>
  <si>
    <t>Налог, взимаемый в связи с применением патентной системы налог-я</t>
  </si>
  <si>
    <t>Доходы от возврата остатков прошлых лет</t>
  </si>
  <si>
    <t xml:space="preserve">Доходы, получаемые в виде арендной платы за земли, нах. в соб.г/о </t>
  </si>
  <si>
    <t>Платежи от государственных и муниципальных унитарных пред.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</si>
  <si>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</si>
  <si>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собственности городских округов</t>
  </si>
  <si>
    <t xml:space="preserve">Акцизы под подакцизным товарам </t>
  </si>
  <si>
    <t>Единый сельскохозяйственный налог</t>
  </si>
  <si>
    <t>Бюджетные назначения 2016 года</t>
  </si>
  <si>
    <t>Бюджетные значения 2017 года</t>
  </si>
  <si>
    <r>
      <t>%</t>
    </r>
    <r>
      <rPr>
        <b/>
        <sz val="10"/>
        <rFont val="Arial Cyr"/>
        <family val="2"/>
      </rPr>
      <t xml:space="preserve">   исп.2016</t>
    </r>
  </si>
  <si>
    <r>
      <t>%</t>
    </r>
    <r>
      <rPr>
        <b/>
        <sz val="10"/>
        <rFont val="Arial Cyr"/>
        <family val="2"/>
      </rPr>
      <t xml:space="preserve"> исп. 2017</t>
    </r>
  </si>
  <si>
    <r>
      <t>%</t>
    </r>
    <r>
      <rPr>
        <b/>
        <sz val="10"/>
        <rFont val="Arial Cyr"/>
        <family val="2"/>
      </rPr>
      <t xml:space="preserve">   исп. 2017/2016</t>
    </r>
  </si>
  <si>
    <t xml:space="preserve"> </t>
  </si>
  <si>
    <t>Доходы от платных услуг</t>
  </si>
  <si>
    <t>Откл.2017 
к 2016 
тыс. руб.</t>
  </si>
  <si>
    <t>Прочие поступления от использования имущества (соцнайм)</t>
  </si>
  <si>
    <t>Прочие поступления от использования имущества (реклама)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</si>
  <si>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</t>
  </si>
  <si>
    <t>Прочие безвозмездные поступления</t>
  </si>
  <si>
    <t>Прочие доходы от компенсации затрат бюджетов городских округов</t>
  </si>
  <si>
    <r>
      <t xml:space="preserve">Налог на доходы физических лиц </t>
    </r>
  </si>
  <si>
    <t xml:space="preserve">Налог, взимаемый в связи с применением упрощенной системы налогообложения </t>
  </si>
  <si>
    <r>
      <t>Единый  налог  на  вмененный  доход  для отдельных видов деятельности</t>
    </r>
    <r>
      <rPr>
        <b/>
        <sz val="10"/>
        <rFont val="Arial Cyr"/>
        <family val="0"/>
      </rPr>
      <t xml:space="preserve"> </t>
    </r>
  </si>
  <si>
    <t xml:space="preserve">Налог на имущество физических лиц </t>
  </si>
  <si>
    <r>
      <t>Земельный налог с</t>
    </r>
    <r>
      <rPr>
        <sz val="9"/>
        <rFont val="Arial Cyr"/>
        <family val="0"/>
      </rPr>
      <t xml:space="preserve">  организаций</t>
    </r>
  </si>
  <si>
    <r>
      <t xml:space="preserve">Земельный налог с </t>
    </r>
    <r>
      <rPr>
        <sz val="10"/>
        <rFont val="Arial Cyr"/>
        <family val="0"/>
      </rPr>
      <t>физ. лиц</t>
    </r>
    <r>
      <rPr>
        <b/>
        <sz val="10"/>
        <rFont val="Arial Cyr"/>
        <family val="0"/>
      </rPr>
      <t xml:space="preserve"> </t>
    </r>
  </si>
  <si>
    <r>
      <t xml:space="preserve">Доходы, получаемые в виде арендной платы за зем. участки, гос.собственность на которые не разграничена </t>
    </r>
    <r>
      <rPr>
        <b/>
        <sz val="10"/>
        <rFont val="Arial Cyr"/>
        <family val="0"/>
      </rPr>
      <t xml:space="preserve">  </t>
    </r>
  </si>
  <si>
    <t>Доходы от сдачи в аренду имущества,  составляющего казну городских округов (за исключением земельных участков)</t>
  </si>
  <si>
    <t xml:space="preserve"> Исполнено   на 01.09.2016</t>
  </si>
  <si>
    <t>Исполнено на 01.09.2017</t>
  </si>
  <si>
    <t xml:space="preserve">                                                   Сравнительный анализ доходов бюджета бюджета на 01.09.2017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</si>
</sst>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&quot;р.&quot;"/>
    <numFmt numFmtId="183" formatCode="0.0%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</numFmts>
  <fonts count="44">
    <font>
      <sz val="10"/>
      <name val="Arial Cyr"/>
      <family val="0"/>
    </font>
    <font>
      <b/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168" fontId="0" fillId="0" borderId="0" xfId="44" applyFont="1" applyAlignment="1">
      <alignment/>
    </xf>
    <xf numFmtId="0" fontId="2" fillId="0" borderId="0" xfId="0" applyFont="1" applyAlignment="1">
      <alignment/>
    </xf>
    <xf numFmtId="181" fontId="0" fillId="0" borderId="0" xfId="0" applyNumberFormat="1" applyBorder="1" applyAlignment="1">
      <alignment/>
    </xf>
    <xf numFmtId="181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7" xfId="0" applyFont="1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81" fontId="0" fillId="0" borderId="22" xfId="0" applyNumberFormat="1" applyBorder="1" applyAlignment="1">
      <alignment/>
    </xf>
    <xf numFmtId="180" fontId="0" fillId="0" borderId="21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23" xfId="0" applyNumberFormat="1" applyFon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0" xfId="0" applyNumberFormat="1" applyBorder="1" applyAlignment="1">
      <alignment/>
    </xf>
    <xf numFmtId="180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3" xfId="0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0" fontId="1" fillId="0" borderId="11" xfId="0" applyFont="1" applyBorder="1" applyAlignment="1">
      <alignment/>
    </xf>
    <xf numFmtId="180" fontId="0" fillId="0" borderId="19" xfId="0" applyNumberFormat="1" applyBorder="1" applyAlignment="1">
      <alignment/>
    </xf>
    <xf numFmtId="0" fontId="0" fillId="0" borderId="19" xfId="0" applyBorder="1" applyAlignment="1">
      <alignment/>
    </xf>
    <xf numFmtId="181" fontId="0" fillId="0" borderId="24" xfId="0" applyNumberFormat="1" applyBorder="1" applyAlignment="1">
      <alignment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1" fillId="0" borderId="24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 vertical="center"/>
    </xf>
    <xf numFmtId="0" fontId="1" fillId="0" borderId="24" xfId="0" applyFont="1" applyBorder="1" applyAlignment="1">
      <alignment/>
    </xf>
    <xf numFmtId="183" fontId="0" fillId="0" borderId="22" xfId="0" applyNumberFormat="1" applyBorder="1" applyAlignment="1">
      <alignment horizontal="center"/>
    </xf>
    <xf numFmtId="180" fontId="0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0" fillId="0" borderId="14" xfId="0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/>
    </xf>
    <xf numFmtId="181" fontId="0" fillId="0" borderId="32" xfId="0" applyNumberFormat="1" applyBorder="1" applyAlignment="1">
      <alignment/>
    </xf>
    <xf numFmtId="183" fontId="0" fillId="0" borderId="33" xfId="0" applyNumberFormat="1" applyBorder="1" applyAlignment="1">
      <alignment horizontal="center"/>
    </xf>
    <xf numFmtId="180" fontId="0" fillId="0" borderId="34" xfId="0" applyNumberFormat="1" applyBorder="1" applyAlignment="1">
      <alignment/>
    </xf>
    <xf numFmtId="180" fontId="0" fillId="0" borderId="34" xfId="0" applyNumberFormat="1" applyFon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25" xfId="0" applyNumberFormat="1" applyBorder="1" applyAlignment="1">
      <alignment/>
    </xf>
    <xf numFmtId="180" fontId="0" fillId="0" borderId="33" xfId="0" applyNumberFormat="1" applyBorder="1" applyAlignment="1">
      <alignment/>
    </xf>
    <xf numFmtId="181" fontId="0" fillId="0" borderId="34" xfId="0" applyNumberFormat="1" applyBorder="1" applyAlignment="1">
      <alignment/>
    </xf>
    <xf numFmtId="0" fontId="0" fillId="0" borderId="32" xfId="0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8" fontId="0" fillId="0" borderId="0" xfId="44" applyAlignment="1">
      <alignment/>
    </xf>
    <xf numFmtId="181" fontId="0" fillId="0" borderId="35" xfId="0" applyNumberFormat="1" applyBorder="1" applyAlignment="1">
      <alignment/>
    </xf>
    <xf numFmtId="181" fontId="0" fillId="0" borderId="36" xfId="0" applyNumberFormat="1" applyBorder="1" applyAlignment="1">
      <alignment/>
    </xf>
    <xf numFmtId="180" fontId="0" fillId="0" borderId="29" xfId="0" applyNumberFormat="1" applyFont="1" applyBorder="1" applyAlignment="1">
      <alignment/>
    </xf>
    <xf numFmtId="180" fontId="0" fillId="0" borderId="37" xfId="0" applyNumberFormat="1" applyBorder="1" applyAlignment="1">
      <alignment/>
    </xf>
    <xf numFmtId="180" fontId="0" fillId="0" borderId="37" xfId="0" applyNumberFormat="1" applyFont="1" applyBorder="1" applyAlignment="1">
      <alignment/>
    </xf>
    <xf numFmtId="180" fontId="0" fillId="0" borderId="36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38" xfId="0" applyNumberFormat="1" applyBorder="1" applyAlignment="1">
      <alignment/>
    </xf>
    <xf numFmtId="181" fontId="0" fillId="0" borderId="37" xfId="0" applyNumberFormat="1" applyBorder="1" applyAlignment="1">
      <alignment/>
    </xf>
    <xf numFmtId="0" fontId="0" fillId="0" borderId="36" xfId="0" applyBorder="1" applyAlignment="1">
      <alignment/>
    </xf>
    <xf numFmtId="181" fontId="0" fillId="0" borderId="38" xfId="0" applyNumberFormat="1" applyBorder="1" applyAlignment="1">
      <alignment/>
    </xf>
    <xf numFmtId="181" fontId="0" fillId="0" borderId="29" xfId="0" applyNumberFormat="1" applyBorder="1" applyAlignment="1">
      <alignment/>
    </xf>
    <xf numFmtId="0" fontId="0" fillId="0" borderId="35" xfId="0" applyFont="1" applyFill="1" applyBorder="1" applyAlignment="1">
      <alignment/>
    </xf>
    <xf numFmtId="181" fontId="0" fillId="0" borderId="28" xfId="0" applyNumberFormat="1" applyBorder="1" applyAlignment="1">
      <alignment/>
    </xf>
    <xf numFmtId="0" fontId="0" fillId="0" borderId="35" xfId="0" applyBorder="1" applyAlignment="1">
      <alignment horizontal="center" vertical="center"/>
    </xf>
    <xf numFmtId="0" fontId="1" fillId="0" borderId="28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3" fontId="0" fillId="0" borderId="21" xfId="0" applyNumberFormat="1" applyFont="1" applyBorder="1" applyAlignment="1">
      <alignment/>
    </xf>
    <xf numFmtId="183" fontId="0" fillId="0" borderId="35" xfId="0" applyNumberFormat="1" applyFont="1" applyBorder="1" applyAlignment="1">
      <alignment/>
    </xf>
    <xf numFmtId="9" fontId="0" fillId="0" borderId="25" xfId="0" applyNumberFormat="1" applyBorder="1" applyAlignment="1">
      <alignment horizontal="center"/>
    </xf>
    <xf numFmtId="183" fontId="0" fillId="0" borderId="24" xfId="0" applyNumberFormat="1" applyBorder="1" applyAlignment="1">
      <alignment/>
    </xf>
    <xf numFmtId="183" fontId="0" fillId="0" borderId="22" xfId="0" applyNumberFormat="1" applyBorder="1" applyAlignment="1">
      <alignment/>
    </xf>
    <xf numFmtId="0" fontId="0" fillId="0" borderId="29" xfId="0" applyBorder="1" applyAlignment="1">
      <alignment/>
    </xf>
    <xf numFmtId="183" fontId="0" fillId="0" borderId="19" xfId="0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0" xfId="0" applyFont="1" applyFill="1" applyBorder="1" applyAlignment="1">
      <alignment/>
    </xf>
    <xf numFmtId="181" fontId="0" fillId="0" borderId="39" xfId="0" applyNumberFormat="1" applyBorder="1" applyAlignment="1">
      <alignment/>
    </xf>
    <xf numFmtId="183" fontId="0" fillId="0" borderId="40" xfId="0" applyNumberFormat="1" applyFont="1" applyBorder="1" applyAlignment="1">
      <alignment/>
    </xf>
    <xf numFmtId="183" fontId="0" fillId="0" borderId="20" xfId="0" applyNumberFormat="1" applyFont="1" applyBorder="1" applyAlignment="1">
      <alignment/>
    </xf>
    <xf numFmtId="0" fontId="0" fillId="0" borderId="36" xfId="0" applyFill="1" applyBorder="1" applyAlignment="1">
      <alignment/>
    </xf>
    <xf numFmtId="183" fontId="0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183" fontId="0" fillId="0" borderId="27" xfId="0" applyNumberFormat="1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181" fontId="0" fillId="0" borderId="19" xfId="0" applyNumberFormat="1" applyBorder="1" applyAlignment="1">
      <alignment/>
    </xf>
    <xf numFmtId="181" fontId="0" fillId="0" borderId="40" xfId="0" applyNumberFormat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14" fontId="1" fillId="0" borderId="20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20" xfId="0" applyNumberFormat="1" applyFont="1" applyBorder="1" applyAlignment="1">
      <alignment/>
    </xf>
    <xf numFmtId="180" fontId="0" fillId="0" borderId="28" xfId="0" applyNumberFormat="1" applyBorder="1" applyAlignment="1">
      <alignment/>
    </xf>
    <xf numFmtId="183" fontId="0" fillId="0" borderId="25" xfId="0" applyNumberFormat="1" applyBorder="1" applyAlignment="1">
      <alignment/>
    </xf>
    <xf numFmtId="0" fontId="3" fillId="0" borderId="0" xfId="0" applyFont="1" applyAlignment="1">
      <alignment/>
    </xf>
    <xf numFmtId="183" fontId="0" fillId="0" borderId="32" xfId="0" applyNumberFormat="1" applyFont="1" applyBorder="1" applyAlignment="1">
      <alignment/>
    </xf>
    <xf numFmtId="183" fontId="0" fillId="0" borderId="34" xfId="0" applyNumberFormat="1" applyFont="1" applyBorder="1" applyAlignment="1">
      <alignment/>
    </xf>
    <xf numFmtId="183" fontId="0" fillId="0" borderId="33" xfId="0" applyNumberFormat="1" applyBorder="1" applyAlignment="1">
      <alignment/>
    </xf>
    <xf numFmtId="183" fontId="0" fillId="0" borderId="41" xfId="0" applyNumberFormat="1" applyFont="1" applyBorder="1" applyAlignment="1">
      <alignment/>
    </xf>
    <xf numFmtId="0" fontId="0" fillId="0" borderId="35" xfId="0" applyBorder="1" applyAlignment="1">
      <alignment/>
    </xf>
    <xf numFmtId="183" fontId="0" fillId="0" borderId="25" xfId="0" applyNumberFormat="1" applyFont="1" applyBorder="1" applyAlignment="1">
      <alignment/>
    </xf>
    <xf numFmtId="180" fontId="0" fillId="0" borderId="35" xfId="0" applyNumberForma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42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40" xfId="0" applyBorder="1" applyAlignment="1">
      <alignment/>
    </xf>
    <xf numFmtId="183" fontId="0" fillId="0" borderId="23" xfId="0" applyNumberFormat="1" applyFont="1" applyBorder="1" applyAlignment="1">
      <alignment/>
    </xf>
    <xf numFmtId="183" fontId="0" fillId="0" borderId="23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Alignment="1">
      <alignment horizontal="right"/>
    </xf>
    <xf numFmtId="180" fontId="0" fillId="0" borderId="46" xfId="0" applyNumberFormat="1" applyFont="1" applyBorder="1" applyAlignment="1">
      <alignment horizontal="center"/>
    </xf>
    <xf numFmtId="183" fontId="0" fillId="0" borderId="46" xfId="0" applyNumberFormat="1" applyFont="1" applyBorder="1" applyAlignment="1">
      <alignment horizontal="center"/>
    </xf>
    <xf numFmtId="180" fontId="0" fillId="0" borderId="46" xfId="0" applyNumberFormat="1" applyBorder="1" applyAlignment="1">
      <alignment horizontal="center"/>
    </xf>
    <xf numFmtId="183" fontId="0" fillId="0" borderId="46" xfId="0" applyNumberFormat="1" applyBorder="1" applyAlignment="1">
      <alignment horizontal="center"/>
    </xf>
    <xf numFmtId="0" fontId="9" fillId="0" borderId="46" xfId="0" applyFont="1" applyBorder="1" applyAlignment="1">
      <alignment horizontal="center" vertical="center"/>
    </xf>
    <xf numFmtId="183" fontId="0" fillId="0" borderId="46" xfId="0" applyNumberFormat="1" applyBorder="1" applyAlignment="1">
      <alignment/>
    </xf>
    <xf numFmtId="183" fontId="1" fillId="0" borderId="46" xfId="0" applyNumberFormat="1" applyFont="1" applyBorder="1" applyAlignment="1">
      <alignment/>
    </xf>
    <xf numFmtId="0" fontId="0" fillId="0" borderId="46" xfId="0" applyBorder="1" applyAlignment="1">
      <alignment horizontal="center"/>
    </xf>
    <xf numFmtId="180" fontId="0" fillId="0" borderId="46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183" fontId="0" fillId="0" borderId="10" xfId="0" applyNumberFormat="1" applyFont="1" applyBorder="1" applyAlignment="1">
      <alignment horizontal="center"/>
    </xf>
    <xf numFmtId="183" fontId="0" fillId="0" borderId="10" xfId="0" applyNumberFormat="1" applyBorder="1" applyAlignment="1">
      <alignment/>
    </xf>
    <xf numFmtId="180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 horizontal="center"/>
    </xf>
    <xf numFmtId="183" fontId="0" fillId="0" borderId="11" xfId="0" applyNumberFormat="1" applyBorder="1" applyAlignment="1">
      <alignment/>
    </xf>
    <xf numFmtId="0" fontId="1" fillId="0" borderId="47" xfId="0" applyFont="1" applyBorder="1" applyAlignment="1">
      <alignment wrapText="1"/>
    </xf>
    <xf numFmtId="180" fontId="1" fillId="0" borderId="48" xfId="0" applyNumberFormat="1" applyFont="1" applyBorder="1" applyAlignment="1">
      <alignment horizontal="center"/>
    </xf>
    <xf numFmtId="183" fontId="1" fillId="0" borderId="48" xfId="0" applyNumberFormat="1" applyFont="1" applyBorder="1" applyAlignment="1">
      <alignment horizontal="center"/>
    </xf>
    <xf numFmtId="0" fontId="0" fillId="0" borderId="49" xfId="0" applyBorder="1" applyAlignment="1">
      <alignment/>
    </xf>
    <xf numFmtId="183" fontId="1" fillId="0" borderId="48" xfId="0" applyNumberFormat="1" applyFont="1" applyBorder="1" applyAlignment="1">
      <alignment/>
    </xf>
    <xf numFmtId="180" fontId="0" fillId="0" borderId="50" xfId="0" applyNumberFormat="1" applyBorder="1" applyAlignment="1">
      <alignment/>
    </xf>
    <xf numFmtId="183" fontId="0" fillId="0" borderId="10" xfId="0" applyNumberFormat="1" applyBorder="1" applyAlignment="1">
      <alignment horizontal="center"/>
    </xf>
    <xf numFmtId="0" fontId="0" fillId="0" borderId="51" xfId="0" applyBorder="1" applyAlignment="1">
      <alignment/>
    </xf>
    <xf numFmtId="0" fontId="1" fillId="0" borderId="52" xfId="0" applyFont="1" applyBorder="1" applyAlignment="1">
      <alignment wrapText="1"/>
    </xf>
    <xf numFmtId="180" fontId="1" fillId="0" borderId="53" xfId="0" applyNumberFormat="1" applyFont="1" applyBorder="1" applyAlignment="1">
      <alignment horizontal="center"/>
    </xf>
    <xf numFmtId="183" fontId="1" fillId="0" borderId="53" xfId="0" applyNumberFormat="1" applyFont="1" applyBorder="1" applyAlignment="1">
      <alignment horizontal="center"/>
    </xf>
    <xf numFmtId="183" fontId="1" fillId="0" borderId="53" xfId="0" applyNumberFormat="1" applyFont="1" applyBorder="1" applyAlignment="1">
      <alignment/>
    </xf>
    <xf numFmtId="180" fontId="0" fillId="0" borderId="54" xfId="0" applyNumberFormat="1" applyBorder="1" applyAlignment="1">
      <alignment/>
    </xf>
    <xf numFmtId="183" fontId="0" fillId="0" borderId="11" xfId="0" applyNumberFormat="1" applyFont="1" applyBorder="1" applyAlignment="1">
      <alignment horizontal="center"/>
    </xf>
    <xf numFmtId="0" fontId="1" fillId="0" borderId="47" xfId="0" applyFont="1" applyFill="1" applyBorder="1" applyAlignment="1">
      <alignment wrapText="1"/>
    </xf>
    <xf numFmtId="0" fontId="0" fillId="0" borderId="5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0" fillId="0" borderId="56" xfId="0" applyBorder="1" applyAlignment="1">
      <alignment wrapText="1"/>
    </xf>
    <xf numFmtId="180" fontId="0" fillId="0" borderId="57" xfId="0" applyNumberFormat="1" applyBorder="1" applyAlignment="1">
      <alignment/>
    </xf>
    <xf numFmtId="0" fontId="0" fillId="0" borderId="56" xfId="0" applyBorder="1" applyAlignment="1">
      <alignment horizontal="left" vertical="top" wrapText="1"/>
    </xf>
    <xf numFmtId="0" fontId="0" fillId="0" borderId="56" xfId="0" applyBorder="1" applyAlignment="1">
      <alignment horizontal="left" wrapText="1"/>
    </xf>
    <xf numFmtId="0" fontId="0" fillId="0" borderId="58" xfId="0" applyBorder="1" applyAlignment="1">
      <alignment wrapText="1"/>
    </xf>
    <xf numFmtId="180" fontId="0" fillId="0" borderId="59" xfId="0" applyNumberFormat="1" applyBorder="1" applyAlignment="1">
      <alignment/>
    </xf>
    <xf numFmtId="0" fontId="0" fillId="0" borderId="60" xfId="0" applyBorder="1" applyAlignment="1">
      <alignment wrapText="1"/>
    </xf>
    <xf numFmtId="180" fontId="0" fillId="0" borderId="61" xfId="0" applyNumberFormat="1" applyBorder="1" applyAlignment="1">
      <alignment/>
    </xf>
    <xf numFmtId="0" fontId="0" fillId="0" borderId="56" xfId="0" applyFont="1" applyBorder="1" applyAlignment="1">
      <alignment wrapText="1"/>
    </xf>
    <xf numFmtId="0" fontId="0" fillId="0" borderId="60" xfId="0" applyFont="1" applyBorder="1" applyAlignment="1">
      <alignment wrapText="1"/>
    </xf>
    <xf numFmtId="0" fontId="0" fillId="0" borderId="56" xfId="0" applyFont="1" applyBorder="1" applyAlignment="1">
      <alignment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6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3"/>
  <sheetViews>
    <sheetView zoomScalePageLayoutView="0" workbookViewId="0" topLeftCell="A1">
      <selection activeCell="C16" sqref="C16:D16"/>
    </sheetView>
  </sheetViews>
  <sheetFormatPr defaultColWidth="9.00390625" defaultRowHeight="12.75"/>
  <cols>
    <col min="1" max="1" width="21.625" style="0" customWidth="1"/>
  </cols>
  <sheetData>
    <row r="2" spans="3:8" ht="12.75">
      <c r="C2" s="131" t="s">
        <v>79</v>
      </c>
      <c r="D2" s="131"/>
      <c r="E2" s="131"/>
      <c r="F2" s="132"/>
      <c r="G2" s="131"/>
      <c r="H2" s="132"/>
    </row>
    <row r="3" spans="2:8" ht="12.75">
      <c r="B3" s="130"/>
      <c r="C3" s="130"/>
      <c r="D3" s="130"/>
      <c r="E3" s="131"/>
      <c r="F3" s="132"/>
      <c r="G3" s="131"/>
      <c r="H3" s="133"/>
    </row>
    <row r="4" spans="2:8" ht="12.75">
      <c r="B4" s="130"/>
      <c r="C4" s="130"/>
      <c r="D4" s="130"/>
      <c r="E4" s="131"/>
      <c r="F4" s="131"/>
      <c r="G4" s="131"/>
      <c r="H4" s="133"/>
    </row>
    <row r="5" spans="1:8" ht="12.75">
      <c r="A5" s="133"/>
      <c r="B5" s="135"/>
      <c r="C5" s="136"/>
      <c r="D5" s="134"/>
      <c r="E5" s="134"/>
      <c r="F5" s="134" t="s">
        <v>55</v>
      </c>
      <c r="G5" s="131"/>
      <c r="H5" s="133"/>
    </row>
    <row r="6" spans="1:6" ht="12.75">
      <c r="A6" s="133"/>
      <c r="B6" s="137" t="s">
        <v>78</v>
      </c>
      <c r="C6" s="138"/>
      <c r="D6" s="139" t="s">
        <v>85</v>
      </c>
      <c r="E6" s="139" t="s">
        <v>86</v>
      </c>
      <c r="F6" s="35"/>
    </row>
    <row r="7" spans="1:6" ht="12.75">
      <c r="A7" s="133"/>
      <c r="B7" s="135" t="s">
        <v>84</v>
      </c>
      <c r="C7" s="140"/>
      <c r="D7" s="141">
        <v>100.7</v>
      </c>
      <c r="E7" s="142">
        <v>72.5</v>
      </c>
      <c r="F7" s="142">
        <v>71.9</v>
      </c>
    </row>
    <row r="8" spans="1:6" ht="12.75">
      <c r="A8" s="133"/>
      <c r="B8" s="143" t="s">
        <v>80</v>
      </c>
      <c r="C8" s="144"/>
      <c r="D8" s="145"/>
      <c r="E8" s="15"/>
      <c r="F8" s="15"/>
    </row>
    <row r="9" spans="1:6" ht="12.75">
      <c r="A9" s="133"/>
      <c r="B9" s="143" t="s">
        <v>81</v>
      </c>
      <c r="C9" s="144"/>
      <c r="D9" s="145">
        <v>33.5</v>
      </c>
      <c r="E9" s="15">
        <v>21.1</v>
      </c>
      <c r="F9" s="15">
        <v>62.9</v>
      </c>
    </row>
    <row r="10" spans="1:6" ht="12.75">
      <c r="A10" s="133"/>
      <c r="B10" s="143" t="s">
        <v>82</v>
      </c>
      <c r="C10" s="144"/>
      <c r="D10" s="145">
        <v>33.6</v>
      </c>
      <c r="E10" s="15">
        <v>20.9</v>
      </c>
      <c r="F10" s="15">
        <v>62.2</v>
      </c>
    </row>
    <row r="11" spans="1:6" ht="12.75">
      <c r="A11" s="133"/>
      <c r="B11" s="137" t="s">
        <v>83</v>
      </c>
      <c r="C11" s="138"/>
      <c r="D11" s="139">
        <v>33.6</v>
      </c>
      <c r="E11" s="35">
        <v>27.4</v>
      </c>
      <c r="F11" s="35">
        <v>81.5</v>
      </c>
    </row>
    <row r="12" spans="1:6" ht="12.75">
      <c r="A12" s="133"/>
      <c r="B12" s="133"/>
      <c r="C12" s="133"/>
      <c r="D12" s="133"/>
      <c r="E12" s="133"/>
      <c r="F12" s="133"/>
    </row>
    <row r="13" spans="1:6" ht="12.75">
      <c r="A13" s="133"/>
      <c r="B13" s="133"/>
      <c r="C13" s="133"/>
      <c r="D13" s="133"/>
      <c r="E13" s="133"/>
      <c r="F13" s="133"/>
    </row>
  </sheetData>
  <sheetProtection/>
  <printOptions/>
  <pageMargins left="0.43" right="0.75" top="1.66" bottom="1" header="0.5" footer="0.5"/>
  <pageSetup horizontalDpi="600" verticalDpi="600" orientation="landscape" paperSize="9" scale="1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D14" sqref="D14"/>
    </sheetView>
  </sheetViews>
  <sheetFormatPr defaultColWidth="9.00390625" defaultRowHeight="12.75"/>
  <cols>
    <col min="1" max="1" width="67.25390625" style="0" customWidth="1"/>
    <col min="2" max="2" width="10.125" style="0" customWidth="1"/>
    <col min="3" max="3" width="11.625" style="0" customWidth="1"/>
    <col min="4" max="4" width="10.25390625" style="0" customWidth="1"/>
  </cols>
  <sheetData>
    <row r="3" spans="2:4" ht="12.75">
      <c r="B3" s="202"/>
      <c r="C3" s="202"/>
      <c r="D3" s="202"/>
    </row>
    <row r="4" spans="2:4" s="8" customFormat="1" ht="12.75">
      <c r="B4" s="202"/>
      <c r="C4" s="202"/>
      <c r="D4" s="202"/>
    </row>
    <row r="5" spans="2:4" s="8" customFormat="1" ht="12.75">
      <c r="B5" s="202"/>
      <c r="C5" s="202"/>
      <c r="D5" s="202"/>
    </row>
    <row r="6" spans="1:4" ht="12.75">
      <c r="A6" s="107"/>
      <c r="B6" s="202"/>
      <c r="C6" s="202"/>
      <c r="D6" s="202"/>
    </row>
    <row r="7" spans="1:4" ht="15">
      <c r="A7" s="14"/>
      <c r="B7" s="202"/>
      <c r="C7" s="202"/>
      <c r="D7" s="202"/>
    </row>
    <row r="8" spans="1:4" ht="15.75">
      <c r="A8" s="121" t="s">
        <v>75</v>
      </c>
      <c r="B8" s="202"/>
      <c r="C8" s="202"/>
      <c r="D8" s="202"/>
    </row>
    <row r="9" spans="1:4" ht="15.75">
      <c r="A9" s="129" t="s">
        <v>77</v>
      </c>
      <c r="B9" s="202"/>
      <c r="C9" s="202"/>
      <c r="D9" s="202"/>
    </row>
    <row r="10" spans="1:4" ht="15.75">
      <c r="A10" s="13"/>
      <c r="B10" s="115"/>
      <c r="C10" s="115"/>
      <c r="D10" s="115"/>
    </row>
    <row r="11" spans="1:4" ht="16.5" thickBot="1">
      <c r="A11" s="13"/>
      <c r="B11" s="115"/>
      <c r="C11" s="115"/>
      <c r="D11" s="115"/>
    </row>
    <row r="12" spans="1:4" ht="12.75">
      <c r="A12" s="50"/>
      <c r="B12" s="18" t="s">
        <v>62</v>
      </c>
      <c r="C12" s="18" t="s">
        <v>63</v>
      </c>
      <c r="D12" s="53" t="s">
        <v>55</v>
      </c>
    </row>
    <row r="13" spans="1:4" ht="12.75">
      <c r="A13" s="51" t="s">
        <v>11</v>
      </c>
      <c r="B13" s="116" t="s">
        <v>70</v>
      </c>
      <c r="C13" s="118" t="s">
        <v>64</v>
      </c>
      <c r="D13" s="111" t="s">
        <v>56</v>
      </c>
    </row>
    <row r="14" spans="1:4" ht="13.5" thickBot="1">
      <c r="A14" s="49"/>
      <c r="B14" s="41" t="s">
        <v>71</v>
      </c>
      <c r="C14" s="117">
        <v>38078</v>
      </c>
      <c r="D14" s="55"/>
    </row>
    <row r="15" spans="1:4" ht="13.5" thickBot="1">
      <c r="A15" s="87">
        <v>1</v>
      </c>
      <c r="B15" s="110">
        <v>2</v>
      </c>
      <c r="C15" s="114">
        <v>3</v>
      </c>
      <c r="D15" s="87">
        <v>4</v>
      </c>
    </row>
    <row r="16" spans="1:4" ht="15.75" customHeight="1">
      <c r="A16" s="98" t="s">
        <v>0</v>
      </c>
      <c r="B16" s="37"/>
      <c r="C16" s="37"/>
      <c r="D16" s="48"/>
    </row>
    <row r="17" spans="1:4" ht="12.75">
      <c r="A17" s="89" t="s">
        <v>68</v>
      </c>
      <c r="B17" s="34">
        <v>8200</v>
      </c>
      <c r="C17" s="31">
        <v>4869.2</v>
      </c>
      <c r="D17" s="122">
        <f>C17/B17/100%</f>
        <v>0.5938048780487805</v>
      </c>
    </row>
    <row r="18" spans="1:4" ht="12.75">
      <c r="A18" s="89" t="s">
        <v>69</v>
      </c>
      <c r="B18" s="34">
        <v>1800</v>
      </c>
      <c r="C18" s="33">
        <v>1614</v>
      </c>
      <c r="D18" s="122">
        <f>C18/B18/100%</f>
        <v>0.8966666666666666</v>
      </c>
    </row>
    <row r="19" spans="1:4" ht="12.75">
      <c r="A19" s="89" t="s">
        <v>37</v>
      </c>
      <c r="B19" s="27">
        <v>45000</v>
      </c>
      <c r="C19" s="27">
        <v>25495.9</v>
      </c>
      <c r="D19" s="122">
        <f aca="true" t="shared" si="0" ref="D19:D35">C19/B19/100%</f>
        <v>0.5665755555555556</v>
      </c>
    </row>
    <row r="20" spans="1:4" ht="12.75">
      <c r="A20" s="90" t="s">
        <v>65</v>
      </c>
      <c r="B20" s="27">
        <v>337.5</v>
      </c>
      <c r="C20" s="25">
        <v>645.2</v>
      </c>
      <c r="D20" s="122">
        <f t="shared" si="0"/>
        <v>1.911703703703704</v>
      </c>
    </row>
    <row r="21" spans="1:4" ht="12.75">
      <c r="A21" s="90" t="s">
        <v>24</v>
      </c>
      <c r="B21" s="26">
        <v>15</v>
      </c>
      <c r="C21" s="28">
        <v>9.8</v>
      </c>
      <c r="D21" s="122">
        <f t="shared" si="0"/>
        <v>0.6533333333333334</v>
      </c>
    </row>
    <row r="22" spans="1:4" ht="12.75">
      <c r="A22" s="82" t="s">
        <v>19</v>
      </c>
      <c r="B22" s="26">
        <v>675</v>
      </c>
      <c r="C22" s="28">
        <v>2282.6</v>
      </c>
      <c r="D22" s="122">
        <f t="shared" si="0"/>
        <v>3.3816296296296295</v>
      </c>
    </row>
    <row r="23" spans="1:4" ht="12.75">
      <c r="A23" s="89" t="s">
        <v>25</v>
      </c>
      <c r="B23" s="27">
        <v>375</v>
      </c>
      <c r="C23" s="27">
        <v>53.1</v>
      </c>
      <c r="D23" s="122">
        <f t="shared" si="0"/>
        <v>0.1416</v>
      </c>
    </row>
    <row r="24" spans="1:4" ht="12.75">
      <c r="A24" s="89" t="s">
        <v>16</v>
      </c>
      <c r="B24" s="28">
        <v>875</v>
      </c>
      <c r="C24" s="29">
        <v>1213.9</v>
      </c>
      <c r="D24" s="122">
        <f t="shared" si="0"/>
        <v>1.3873142857142857</v>
      </c>
    </row>
    <row r="25" spans="1:4" ht="12.75">
      <c r="A25" s="90" t="s">
        <v>26</v>
      </c>
      <c r="B25" s="26">
        <v>2750</v>
      </c>
      <c r="C25" s="28">
        <v>2669.9</v>
      </c>
      <c r="D25" s="122">
        <f t="shared" si="0"/>
        <v>0.9708727272727273</v>
      </c>
    </row>
    <row r="26" spans="1:4" ht="12.75">
      <c r="A26" s="89" t="s">
        <v>2</v>
      </c>
      <c r="B26" s="26">
        <v>650</v>
      </c>
      <c r="C26" s="28">
        <v>222.9</v>
      </c>
      <c r="D26" s="122">
        <f t="shared" si="0"/>
        <v>0.34292307692307694</v>
      </c>
    </row>
    <row r="27" spans="1:4" ht="12.75">
      <c r="A27" s="89" t="s">
        <v>3</v>
      </c>
      <c r="B27" s="26">
        <v>7760</v>
      </c>
      <c r="C27" s="26">
        <v>779.4</v>
      </c>
      <c r="D27" s="122">
        <f t="shared" si="0"/>
        <v>0.10043814432989691</v>
      </c>
    </row>
    <row r="28" spans="1:4" ht="12.75">
      <c r="A28" s="82" t="s">
        <v>39</v>
      </c>
      <c r="B28" s="30">
        <v>125</v>
      </c>
      <c r="C28" s="29">
        <v>413</v>
      </c>
      <c r="D28" s="122">
        <f t="shared" si="0"/>
        <v>3.304</v>
      </c>
    </row>
    <row r="29" spans="1:4" ht="12.75">
      <c r="A29" s="89" t="s">
        <v>72</v>
      </c>
      <c r="B29" s="31">
        <v>287</v>
      </c>
      <c r="C29" s="31">
        <v>121.3</v>
      </c>
      <c r="D29" s="122">
        <f t="shared" si="0"/>
        <v>0.4226480836236934</v>
      </c>
    </row>
    <row r="30" spans="1:4" ht="12.75">
      <c r="A30" s="90" t="s">
        <v>20</v>
      </c>
      <c r="B30" s="30">
        <v>275</v>
      </c>
      <c r="C30" s="29">
        <v>15.6</v>
      </c>
      <c r="D30" s="122">
        <f t="shared" si="0"/>
        <v>0.05672727272727272</v>
      </c>
    </row>
    <row r="31" spans="1:4" ht="12.75">
      <c r="A31" s="89" t="s">
        <v>13</v>
      </c>
      <c r="B31" s="26">
        <v>300</v>
      </c>
      <c r="C31" s="28">
        <v>317</v>
      </c>
      <c r="D31" s="122">
        <f t="shared" si="0"/>
        <v>1.0566666666666666</v>
      </c>
    </row>
    <row r="32" spans="1:4" ht="12.75">
      <c r="A32" s="89" t="s">
        <v>4</v>
      </c>
      <c r="B32" s="26">
        <v>12.5</v>
      </c>
      <c r="C32" s="28">
        <v>38.3</v>
      </c>
      <c r="D32" s="122">
        <f t="shared" si="0"/>
        <v>3.0639999999999996</v>
      </c>
    </row>
    <row r="33" spans="1:4" ht="12.75">
      <c r="A33" s="89" t="s">
        <v>5</v>
      </c>
      <c r="B33" s="26">
        <v>445</v>
      </c>
      <c r="C33" s="28">
        <v>250.5</v>
      </c>
      <c r="D33" s="122">
        <f t="shared" si="0"/>
        <v>0.5629213483146067</v>
      </c>
    </row>
    <row r="34" spans="1:4" ht="12.75">
      <c r="A34" s="89" t="s">
        <v>61</v>
      </c>
      <c r="B34" s="26">
        <v>272</v>
      </c>
      <c r="C34" s="26">
        <v>3.8</v>
      </c>
      <c r="D34" s="123">
        <f t="shared" si="0"/>
        <v>0.013970588235294117</v>
      </c>
    </row>
    <row r="35" spans="1:4" ht="12.75">
      <c r="A35" s="96" t="s">
        <v>12</v>
      </c>
      <c r="B35" s="29">
        <f>SUM(B17:B34)</f>
        <v>70154</v>
      </c>
      <c r="C35" s="29">
        <f>SUM(C17:C34)</f>
        <v>41015.400000000016</v>
      </c>
      <c r="D35" s="122">
        <f t="shared" si="0"/>
        <v>0.5846480599823248</v>
      </c>
    </row>
    <row r="36" spans="1:4" ht="15.75" customHeight="1">
      <c r="A36" s="99" t="s">
        <v>10</v>
      </c>
      <c r="B36" s="26"/>
      <c r="C36" s="26"/>
      <c r="D36" s="122"/>
    </row>
    <row r="37" spans="1:4" ht="12.75">
      <c r="A37" s="89" t="s">
        <v>29</v>
      </c>
      <c r="B37" s="26">
        <v>16</v>
      </c>
      <c r="C37" s="28">
        <v>10.8</v>
      </c>
      <c r="D37" s="123"/>
    </row>
    <row r="38" spans="1:4" ht="12.75">
      <c r="A38" s="82" t="s">
        <v>33</v>
      </c>
      <c r="B38" s="22"/>
      <c r="C38" s="22"/>
      <c r="D38" s="66"/>
    </row>
    <row r="39" spans="1:4" ht="12.75">
      <c r="A39" s="90" t="s">
        <v>34</v>
      </c>
      <c r="B39" s="23">
        <v>8000</v>
      </c>
      <c r="C39" s="33">
        <v>8994.5</v>
      </c>
      <c r="D39" s="124">
        <f>C39/B39/100%</f>
        <v>1.1243125</v>
      </c>
    </row>
    <row r="40" spans="1:4" ht="12.75">
      <c r="A40" s="89" t="s">
        <v>28</v>
      </c>
      <c r="B40" s="26">
        <v>125</v>
      </c>
      <c r="C40" s="26">
        <v>68.3</v>
      </c>
      <c r="D40" s="122"/>
    </row>
    <row r="41" spans="1:4" ht="12.75">
      <c r="A41" s="82" t="s">
        <v>22</v>
      </c>
      <c r="B41" s="33">
        <v>9925</v>
      </c>
      <c r="C41" s="33">
        <v>6974.7</v>
      </c>
      <c r="D41" s="122">
        <f>C41/B41/100%</f>
        <v>0.7027405541561713</v>
      </c>
    </row>
    <row r="42" spans="1:20" s="7" customFormat="1" ht="12.75">
      <c r="A42" s="89" t="s">
        <v>6</v>
      </c>
      <c r="B42" s="26">
        <v>10901</v>
      </c>
      <c r="C42" s="26">
        <v>10967.2</v>
      </c>
      <c r="D42" s="122">
        <f>C42/B42/100%</f>
        <v>1.0060728373543713</v>
      </c>
      <c r="E42" s="8"/>
      <c r="F42" s="8"/>
      <c r="G42" s="8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s="8" customFormat="1" ht="12.75">
      <c r="A43" s="89" t="s">
        <v>73</v>
      </c>
      <c r="B43" s="30">
        <v>75</v>
      </c>
      <c r="C43" s="26"/>
      <c r="D43" s="122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s="8" customFormat="1" ht="12.75">
      <c r="A44" s="89" t="s">
        <v>66</v>
      </c>
      <c r="B44" s="30"/>
      <c r="C44" s="26"/>
      <c r="D44" s="122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89" t="s">
        <v>74</v>
      </c>
      <c r="B45" s="30">
        <v>37.5</v>
      </c>
      <c r="C45" s="26">
        <v>47.6</v>
      </c>
      <c r="D45" s="122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89" t="s">
        <v>30</v>
      </c>
      <c r="B46" s="30">
        <v>175</v>
      </c>
      <c r="C46" s="26">
        <v>126.9</v>
      </c>
      <c r="D46" s="122">
        <f>C46/B46/100%</f>
        <v>0.7251428571428572</v>
      </c>
    </row>
    <row r="47" spans="1:4" s="8" customFormat="1" ht="12.75">
      <c r="A47" s="89" t="s">
        <v>21</v>
      </c>
      <c r="B47" s="26">
        <v>1000</v>
      </c>
      <c r="C47" s="28">
        <v>956.9</v>
      </c>
      <c r="D47" s="122">
        <f>C47/B47/100%</f>
        <v>0.9569</v>
      </c>
    </row>
    <row r="48" spans="1:4" ht="12.75">
      <c r="A48" s="90" t="s">
        <v>7</v>
      </c>
      <c r="B48" s="26">
        <v>250</v>
      </c>
      <c r="C48" s="26">
        <v>7.3</v>
      </c>
      <c r="D48" s="122">
        <f>C48/B48/100%</f>
        <v>0.0292</v>
      </c>
    </row>
    <row r="49" spans="1:4" ht="13.5" thickBot="1">
      <c r="A49" s="82" t="s">
        <v>8</v>
      </c>
      <c r="B49" s="69">
        <f>SUM(B37:B48)</f>
        <v>30504.5</v>
      </c>
      <c r="C49" s="69">
        <f>SUM(C37:C48)</f>
        <v>28154.2</v>
      </c>
      <c r="D49" s="125">
        <f>C49/B49/100%</f>
        <v>0.9229523512924322</v>
      </c>
    </row>
    <row r="50" spans="1:4" ht="13.5" thickBot="1">
      <c r="A50" s="126" t="s">
        <v>76</v>
      </c>
      <c r="B50" s="128"/>
      <c r="C50" s="29">
        <v>3312.9</v>
      </c>
      <c r="D50" s="127"/>
    </row>
    <row r="51" spans="1:4" ht="12.75">
      <c r="A51" s="47"/>
      <c r="B51" s="36"/>
      <c r="C51" s="36"/>
      <c r="D51" s="108"/>
    </row>
    <row r="52" spans="1:4" ht="13.5" thickBot="1">
      <c r="A52" s="49" t="s">
        <v>40</v>
      </c>
      <c r="B52" s="38">
        <f>SUM(B35+B49)</f>
        <v>100658.5</v>
      </c>
      <c r="C52" s="38">
        <f>SUM(C35+C49)+C50</f>
        <v>72482.50000000001</v>
      </c>
      <c r="D52" s="120">
        <f>C52/B52/100%</f>
        <v>0.7200832517869828</v>
      </c>
    </row>
    <row r="53" spans="1:4" ht="12.75">
      <c r="A53" s="82"/>
      <c r="B53" s="82"/>
      <c r="C53" s="82"/>
      <c r="D53" s="91"/>
    </row>
    <row r="54" spans="1:4" ht="12.75">
      <c r="A54" s="100" t="s">
        <v>38</v>
      </c>
      <c r="B54" s="83">
        <v>35645</v>
      </c>
      <c r="C54" s="83">
        <v>30840</v>
      </c>
      <c r="D54" s="95">
        <f>C54/B54/100%</f>
        <v>0.8651984850610184</v>
      </c>
    </row>
    <row r="55" spans="1:4" ht="12.75">
      <c r="A55" s="82"/>
      <c r="B55" s="96"/>
      <c r="C55" s="96"/>
      <c r="D55" s="104"/>
    </row>
    <row r="56" spans="1:4" ht="13.5" thickBot="1">
      <c r="A56" s="96" t="s">
        <v>67</v>
      </c>
      <c r="B56" s="84">
        <v>80</v>
      </c>
      <c r="C56" s="86"/>
      <c r="D56" s="94">
        <f>C56/B56/100%</f>
        <v>0</v>
      </c>
    </row>
    <row r="57" spans="1:4" ht="12.75">
      <c r="A57" s="47"/>
      <c r="B57" s="47"/>
      <c r="C57" s="37"/>
      <c r="D57" s="97"/>
    </row>
    <row r="58" spans="1:4" ht="13.5" thickBot="1">
      <c r="A58" s="88" t="s">
        <v>9</v>
      </c>
      <c r="B58" s="86">
        <f>SUM(B52:B56)</f>
        <v>136383.5</v>
      </c>
      <c r="C58" s="38">
        <f>SUM(C52:C56)</f>
        <v>103322.50000000001</v>
      </c>
      <c r="D58" s="94">
        <f>C58/B58/100%</f>
        <v>0.7575879780178688</v>
      </c>
    </row>
    <row r="59" spans="1:4" ht="12.75">
      <c r="A59" s="90" t="s">
        <v>60</v>
      </c>
      <c r="B59" s="84">
        <v>1178</v>
      </c>
      <c r="C59" s="112">
        <v>902</v>
      </c>
      <c r="D59" s="91">
        <f>C59/B59/100%</f>
        <v>0.765704584040747</v>
      </c>
    </row>
    <row r="60" spans="1:4" ht="13.5" thickBot="1">
      <c r="A60" s="105" t="s">
        <v>57</v>
      </c>
      <c r="B60" s="74">
        <v>346</v>
      </c>
      <c r="C60" s="113">
        <v>202</v>
      </c>
      <c r="D60" s="103">
        <f>C60/B60/100%</f>
        <v>0.5838150289017341</v>
      </c>
    </row>
    <row r="61" spans="1:4" ht="13.5" thickBot="1">
      <c r="A61" s="109" t="s">
        <v>51</v>
      </c>
      <c r="B61" s="102">
        <f>SUM(B58:B60)</f>
        <v>137907.5</v>
      </c>
      <c r="C61" s="73">
        <f>SUM(C58:C60)</f>
        <v>104426.50000000001</v>
      </c>
      <c r="D61" s="92">
        <f>C61/B61/100%</f>
        <v>0.7572213258887299</v>
      </c>
    </row>
    <row r="62" spans="1:4" ht="12.75">
      <c r="A62" s="101"/>
      <c r="B62" s="11"/>
      <c r="C62" s="11"/>
      <c r="D62" s="106"/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68" ht="12.75">
      <c r="A68" t="s">
        <v>59</v>
      </c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35" right="0" top="0.3937007874015748" bottom="0.3937007874015748" header="0.3937007874015748" footer="0"/>
  <pageSetup horizontalDpi="240" verticalDpi="24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82"/>
  <sheetViews>
    <sheetView zoomScalePageLayoutView="0" workbookViewId="0" topLeftCell="A7">
      <selection activeCell="D52" sqref="D52"/>
    </sheetView>
  </sheetViews>
  <sheetFormatPr defaultColWidth="9.00390625" defaultRowHeight="12.75"/>
  <cols>
    <col min="1" max="1" width="57.375" style="0" bestFit="1" customWidth="1"/>
    <col min="2" max="2" width="10.375" style="0" customWidth="1"/>
    <col min="3" max="3" width="10.875" style="0" customWidth="1"/>
    <col min="4" max="4" width="10.25390625" style="0" customWidth="1"/>
  </cols>
  <sheetData>
    <row r="4" spans="1:4" ht="15.75">
      <c r="A4" s="13" t="s">
        <v>47</v>
      </c>
      <c r="B4" s="13"/>
      <c r="C4" s="14"/>
      <c r="D4" s="14"/>
    </row>
    <row r="5" spans="2:4" ht="15.75">
      <c r="B5" s="13"/>
      <c r="C5" s="14"/>
      <c r="D5" s="14"/>
    </row>
    <row r="6" spans="1:4" ht="15.75">
      <c r="A6" s="13"/>
      <c r="B6" s="13"/>
      <c r="C6" s="14"/>
      <c r="D6" s="14"/>
    </row>
    <row r="7" spans="1:4" ht="15.75">
      <c r="A7" s="13"/>
      <c r="B7" s="13"/>
      <c r="C7" s="14"/>
      <c r="D7" s="14"/>
    </row>
    <row r="8" spans="1:4" ht="16.5" thickBot="1">
      <c r="A8" s="13"/>
      <c r="B8" s="13"/>
      <c r="C8" s="14"/>
      <c r="D8" s="14"/>
    </row>
    <row r="9" spans="1:4" ht="12.75">
      <c r="A9" s="50"/>
      <c r="B9" s="18" t="s">
        <v>14</v>
      </c>
      <c r="C9" s="53" t="s">
        <v>43</v>
      </c>
      <c r="D9" s="18" t="s">
        <v>43</v>
      </c>
    </row>
    <row r="10" spans="1:4" ht="12.75">
      <c r="A10" s="51" t="s">
        <v>11</v>
      </c>
      <c r="B10" s="19" t="s">
        <v>15</v>
      </c>
      <c r="C10" s="54" t="s">
        <v>44</v>
      </c>
      <c r="D10" s="20" t="s">
        <v>15</v>
      </c>
    </row>
    <row r="11" spans="1:4" ht="13.5" thickBot="1">
      <c r="A11" s="49"/>
      <c r="B11" s="41" t="s">
        <v>23</v>
      </c>
      <c r="C11" s="55" t="s">
        <v>45</v>
      </c>
      <c r="D11" s="41" t="s">
        <v>45</v>
      </c>
    </row>
    <row r="12" spans="1:4" ht="12.75">
      <c r="A12" s="52">
        <v>1</v>
      </c>
      <c r="B12" s="43">
        <v>4</v>
      </c>
      <c r="C12" s="56">
        <v>3</v>
      </c>
      <c r="D12" s="16">
        <v>5</v>
      </c>
    </row>
    <row r="13" spans="1:4" ht="15.75" customHeight="1">
      <c r="A13" s="39" t="s">
        <v>0</v>
      </c>
      <c r="B13" s="21"/>
      <c r="C13" s="57"/>
      <c r="D13" s="17"/>
    </row>
    <row r="14" spans="1:4" ht="12.75">
      <c r="A14" s="1" t="s">
        <v>1</v>
      </c>
      <c r="B14" s="58">
        <v>42306</v>
      </c>
      <c r="C14" s="58">
        <v>36076</v>
      </c>
      <c r="D14" s="34">
        <v>45427</v>
      </c>
    </row>
    <row r="15" spans="1:4" ht="12.75">
      <c r="A15" s="2" t="s">
        <v>31</v>
      </c>
      <c r="B15" s="93" t="s">
        <v>52</v>
      </c>
      <c r="C15" s="59" t="s">
        <v>53</v>
      </c>
      <c r="D15" s="45" t="s">
        <v>53</v>
      </c>
    </row>
    <row r="16" spans="1:4" ht="12.75">
      <c r="A16" s="4" t="s">
        <v>37</v>
      </c>
      <c r="B16" s="24">
        <v>91694.5</v>
      </c>
      <c r="C16" s="46">
        <v>88014</v>
      </c>
      <c r="D16" s="25">
        <v>88014</v>
      </c>
    </row>
    <row r="17" spans="1:4" ht="12.75">
      <c r="A17" s="5" t="s">
        <v>31</v>
      </c>
      <c r="B17" s="70">
        <v>0.5</v>
      </c>
      <c r="C17" s="71">
        <v>0.39</v>
      </c>
      <c r="D17" s="71">
        <v>0.39</v>
      </c>
    </row>
    <row r="18" spans="1:4" ht="12.75">
      <c r="A18" s="5" t="s">
        <v>24</v>
      </c>
      <c r="B18" s="26">
        <v>120</v>
      </c>
      <c r="C18" s="60">
        <v>97</v>
      </c>
      <c r="D18" s="26">
        <v>97</v>
      </c>
    </row>
    <row r="19" spans="1:7" ht="12.75">
      <c r="A19" s="3" t="s">
        <v>19</v>
      </c>
      <c r="B19" s="26">
        <v>36000</v>
      </c>
      <c r="C19" s="60">
        <v>35907</v>
      </c>
      <c r="D19" s="26">
        <v>35907</v>
      </c>
      <c r="G19" t="s">
        <v>32</v>
      </c>
    </row>
    <row r="20" spans="1:4" ht="12.75">
      <c r="A20" s="6" t="s">
        <v>25</v>
      </c>
      <c r="B20" s="27">
        <v>730</v>
      </c>
      <c r="C20" s="61">
        <v>406</v>
      </c>
      <c r="D20" s="27">
        <v>406</v>
      </c>
    </row>
    <row r="21" spans="1:4" ht="12.75">
      <c r="A21" s="3" t="s">
        <v>16</v>
      </c>
      <c r="B21" s="28"/>
      <c r="C21" s="62"/>
      <c r="D21" s="28"/>
    </row>
    <row r="22" spans="1:4" ht="12.75">
      <c r="A22" s="4" t="s">
        <v>17</v>
      </c>
      <c r="B22" s="29">
        <v>444</v>
      </c>
      <c r="C22" s="63">
        <v>376</v>
      </c>
      <c r="D22" s="29">
        <v>376</v>
      </c>
    </row>
    <row r="23" spans="1:4" ht="12.75">
      <c r="A23" s="5" t="s">
        <v>18</v>
      </c>
      <c r="B23" s="30">
        <v>1536</v>
      </c>
      <c r="C23" s="64">
        <v>1023</v>
      </c>
      <c r="D23" s="30">
        <v>1023</v>
      </c>
    </row>
    <row r="24" spans="1:4" ht="12.75">
      <c r="A24" s="5" t="s">
        <v>26</v>
      </c>
      <c r="B24" s="29">
        <v>5115</v>
      </c>
      <c r="C24" s="60">
        <v>4611</v>
      </c>
      <c r="D24" s="26">
        <v>4611</v>
      </c>
    </row>
    <row r="25" spans="1:4" ht="12.75">
      <c r="A25" s="6" t="s">
        <v>2</v>
      </c>
      <c r="B25" s="26">
        <v>869</v>
      </c>
      <c r="C25" s="60">
        <v>3076</v>
      </c>
      <c r="D25" s="26">
        <v>3076</v>
      </c>
    </row>
    <row r="26" spans="1:4" ht="12.75">
      <c r="A26" s="6" t="s">
        <v>3</v>
      </c>
      <c r="B26" s="26">
        <v>10000</v>
      </c>
      <c r="C26" s="60">
        <v>17320</v>
      </c>
      <c r="D26" s="26">
        <v>17320</v>
      </c>
    </row>
    <row r="27" spans="1:4" ht="12.75">
      <c r="A27" s="3" t="s">
        <v>39</v>
      </c>
      <c r="B27" s="30">
        <v>500</v>
      </c>
      <c r="C27" s="64">
        <v>740</v>
      </c>
      <c r="D27" s="30">
        <v>740</v>
      </c>
    </row>
    <row r="28" spans="1:4" ht="12.75">
      <c r="A28" s="6" t="s">
        <v>54</v>
      </c>
      <c r="B28" s="31">
        <v>1500</v>
      </c>
      <c r="C28" s="65">
        <v>1104</v>
      </c>
      <c r="D28" s="31">
        <v>1104</v>
      </c>
    </row>
    <row r="29" spans="1:4" ht="12.75">
      <c r="A29" s="5" t="s">
        <v>20</v>
      </c>
      <c r="B29" s="30">
        <v>550</v>
      </c>
      <c r="C29" s="64">
        <v>1788</v>
      </c>
      <c r="D29" s="30">
        <v>1788</v>
      </c>
    </row>
    <row r="30" spans="1:4" ht="12.75">
      <c r="A30" s="6" t="s">
        <v>13</v>
      </c>
      <c r="B30" s="26">
        <v>1070</v>
      </c>
      <c r="C30" s="60">
        <v>1117</v>
      </c>
      <c r="D30" s="26">
        <v>1117</v>
      </c>
    </row>
    <row r="31" spans="1:4" ht="12.75">
      <c r="A31" s="6" t="s">
        <v>4</v>
      </c>
      <c r="B31" s="26">
        <v>432</v>
      </c>
      <c r="C31" s="60">
        <v>557</v>
      </c>
      <c r="D31" s="26">
        <v>557</v>
      </c>
    </row>
    <row r="32" spans="1:4" ht="12.75">
      <c r="A32" s="6" t="s">
        <v>5</v>
      </c>
      <c r="B32" s="26">
        <v>1000</v>
      </c>
      <c r="C32" s="60">
        <v>2117</v>
      </c>
      <c r="D32" s="26">
        <v>2117</v>
      </c>
    </row>
    <row r="33" spans="1:4" ht="12.75">
      <c r="A33" s="6" t="s">
        <v>46</v>
      </c>
      <c r="B33" s="26">
        <v>500</v>
      </c>
      <c r="C33" s="60">
        <v>1518</v>
      </c>
      <c r="D33" s="26">
        <v>1518</v>
      </c>
    </row>
    <row r="34" spans="1:4" ht="12.75">
      <c r="A34" s="4" t="s">
        <v>12</v>
      </c>
      <c r="B34" s="29">
        <f>SUM(B18:B33)+B14+B16</f>
        <v>194366.5</v>
      </c>
      <c r="C34" s="63">
        <f>SUM(C18:C33)+C14+C16</f>
        <v>195847</v>
      </c>
      <c r="D34" s="29">
        <f>SUM(D18:D33)+D14+D16</f>
        <v>205198</v>
      </c>
    </row>
    <row r="35" spans="1:4" ht="15.75" customHeight="1">
      <c r="A35" s="39" t="s">
        <v>10</v>
      </c>
      <c r="B35" s="32"/>
      <c r="C35" s="60"/>
      <c r="D35" s="26"/>
    </row>
    <row r="36" spans="1:4" ht="12.75">
      <c r="A36" s="6" t="s">
        <v>29</v>
      </c>
      <c r="B36" s="26">
        <v>80</v>
      </c>
      <c r="C36" s="60">
        <v>30</v>
      </c>
      <c r="D36" s="26">
        <v>30</v>
      </c>
    </row>
    <row r="37" spans="1:4" ht="12.75">
      <c r="A37" s="3" t="s">
        <v>33</v>
      </c>
      <c r="B37" s="22"/>
      <c r="C37" s="66"/>
      <c r="D37" s="22"/>
    </row>
    <row r="38" spans="1:4" ht="12.75">
      <c r="A38" s="5" t="s">
        <v>34</v>
      </c>
      <c r="B38" s="23">
        <v>13750</v>
      </c>
      <c r="C38" s="67">
        <v>12420</v>
      </c>
      <c r="D38" s="23">
        <v>12930</v>
      </c>
    </row>
    <row r="39" spans="1:4" ht="12.75">
      <c r="A39" s="3" t="s">
        <v>35</v>
      </c>
      <c r="B39" s="33"/>
      <c r="C39" s="68"/>
      <c r="D39" s="33"/>
    </row>
    <row r="40" spans="1:4" ht="12.75">
      <c r="A40" s="5" t="s">
        <v>36</v>
      </c>
      <c r="B40" s="33">
        <v>200</v>
      </c>
      <c r="C40" s="68"/>
      <c r="D40" s="33"/>
    </row>
    <row r="41" spans="1:4" ht="12.75">
      <c r="A41" s="6" t="s">
        <v>27</v>
      </c>
      <c r="B41" s="26">
        <v>40</v>
      </c>
      <c r="C41" s="60">
        <v>50</v>
      </c>
      <c r="D41" s="26">
        <v>50</v>
      </c>
    </row>
    <row r="42" spans="1:4" ht="12.75">
      <c r="A42" s="6" t="s">
        <v>28</v>
      </c>
      <c r="B42" s="26">
        <v>200</v>
      </c>
      <c r="C42" s="60"/>
      <c r="D42" s="26"/>
    </row>
    <row r="43" spans="1:4" ht="12.75">
      <c r="A43" s="3" t="s">
        <v>22</v>
      </c>
      <c r="B43" s="34">
        <v>23200</v>
      </c>
      <c r="C43" s="68">
        <v>35221</v>
      </c>
      <c r="D43" s="33">
        <v>35221</v>
      </c>
    </row>
    <row r="44" spans="1:15" s="7" customFormat="1" ht="12.75">
      <c r="A44" s="6" t="s">
        <v>6</v>
      </c>
      <c r="B44" s="26">
        <v>5100</v>
      </c>
      <c r="C44" s="60">
        <v>800</v>
      </c>
      <c r="D44" s="26">
        <v>12000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4" s="8" customFormat="1" ht="12.75">
      <c r="A45" s="6" t="s">
        <v>48</v>
      </c>
      <c r="B45" s="26"/>
      <c r="C45" s="64">
        <v>90</v>
      </c>
      <c r="D45" s="30">
        <v>90</v>
      </c>
    </row>
    <row r="46" spans="1:4" s="8" customFormat="1" ht="12.75">
      <c r="A46" s="6" t="s">
        <v>49</v>
      </c>
      <c r="B46" s="26"/>
      <c r="C46" s="64">
        <v>1131</v>
      </c>
      <c r="D46" s="30">
        <v>1131</v>
      </c>
    </row>
    <row r="47" spans="1:8" s="8" customFormat="1" ht="12.75">
      <c r="A47" s="6" t="s">
        <v>30</v>
      </c>
      <c r="B47" s="26">
        <v>489</v>
      </c>
      <c r="C47" s="64">
        <v>520</v>
      </c>
      <c r="D47" s="30">
        <v>520</v>
      </c>
      <c r="G47"/>
      <c r="H47"/>
    </row>
    <row r="48" spans="1:4" s="8" customFormat="1" ht="12.75">
      <c r="A48" s="6" t="s">
        <v>21</v>
      </c>
      <c r="B48" s="26">
        <v>2400</v>
      </c>
      <c r="C48" s="60">
        <v>2410</v>
      </c>
      <c r="D48" s="26">
        <v>3500</v>
      </c>
    </row>
    <row r="49" spans="1:4" ht="12.75">
      <c r="A49" s="5" t="s">
        <v>7</v>
      </c>
      <c r="B49" s="26">
        <v>350</v>
      </c>
      <c r="C49" s="60">
        <v>300</v>
      </c>
      <c r="D49" s="26">
        <v>1300</v>
      </c>
    </row>
    <row r="50" spans="1:4" ht="13.5" thickBot="1">
      <c r="A50" s="3" t="s">
        <v>8</v>
      </c>
      <c r="B50" s="69">
        <f>SUM(B36:B49)</f>
        <v>45809</v>
      </c>
      <c r="C50" s="63">
        <f>SUM(C36:C49)</f>
        <v>52972</v>
      </c>
      <c r="D50" s="29">
        <f>SUM(D36:D49)</f>
        <v>66772</v>
      </c>
    </row>
    <row r="51" spans="1:4" ht="12.75">
      <c r="A51" s="37"/>
      <c r="B51" s="36"/>
      <c r="C51" s="36"/>
      <c r="D51" s="36"/>
    </row>
    <row r="52" spans="1:4" ht="13.5" thickBot="1">
      <c r="A52" s="40" t="s">
        <v>40</v>
      </c>
      <c r="B52" s="38">
        <f>SUM(B34+B50)</f>
        <v>240175.5</v>
      </c>
      <c r="C52" s="38">
        <f>SUM(C34+C50)</f>
        <v>248819</v>
      </c>
      <c r="D52" s="38">
        <f>SUM(D34+D50)</f>
        <v>271970</v>
      </c>
    </row>
    <row r="53" spans="1:4" ht="12.75">
      <c r="A53" s="8"/>
      <c r="B53" s="112"/>
      <c r="C53" s="33"/>
      <c r="D53" s="112"/>
    </row>
    <row r="54" spans="1:4" ht="13.5" thickBot="1">
      <c r="A54" s="151" t="s">
        <v>93</v>
      </c>
      <c r="B54" s="38">
        <v>86</v>
      </c>
      <c r="C54" s="33">
        <v>86</v>
      </c>
      <c r="D54" s="29">
        <f>SUM(D40:D53)</f>
        <v>392554</v>
      </c>
    </row>
    <row r="55" spans="1:4" ht="12.75">
      <c r="A55" s="37"/>
      <c r="B55" s="37"/>
      <c r="C55" s="37"/>
      <c r="D55" s="37"/>
    </row>
    <row r="56" spans="1:4" ht="13.5" thickBot="1">
      <c r="A56" s="44" t="s">
        <v>42</v>
      </c>
      <c r="B56" s="40">
        <v>12474.6</v>
      </c>
      <c r="C56" s="40"/>
      <c r="D56" s="40"/>
    </row>
    <row r="57" spans="1:4" ht="12.75">
      <c r="A57" s="4"/>
      <c r="B57" s="37"/>
      <c r="C57" s="21"/>
      <c r="D57" s="21"/>
    </row>
    <row r="58" spans="1:4" ht="13.5" thickBot="1">
      <c r="A58" s="143" t="s">
        <v>38</v>
      </c>
      <c r="B58" s="40">
        <v>58821.1</v>
      </c>
      <c r="C58" s="33">
        <v>95899</v>
      </c>
      <c r="D58" s="33">
        <v>95899</v>
      </c>
    </row>
    <row r="59" spans="1:4" ht="12.75">
      <c r="A59" s="37"/>
      <c r="B59" s="37"/>
      <c r="C59" s="37"/>
      <c r="D59" s="37"/>
    </row>
    <row r="60" spans="1:4" ht="13.5" thickBot="1">
      <c r="A60" s="44" t="s">
        <v>9</v>
      </c>
      <c r="B60" s="38">
        <f>SUM(B52:B58)</f>
        <v>311557.2</v>
      </c>
      <c r="C60" s="38">
        <f>SUM(C52:C58)</f>
        <v>344804</v>
      </c>
      <c r="D60" s="38">
        <f>SUM(D52:D58)</f>
        <v>760423</v>
      </c>
    </row>
    <row r="61" spans="1:4" ht="12.75">
      <c r="A61" s="2" t="s">
        <v>41</v>
      </c>
      <c r="B61" s="12">
        <v>2240</v>
      </c>
      <c r="C61" s="12">
        <v>2240</v>
      </c>
      <c r="D61" s="12">
        <v>2240</v>
      </c>
    </row>
    <row r="62" spans="1:4" ht="13.5" thickBot="1">
      <c r="A62" s="152" t="s">
        <v>50</v>
      </c>
      <c r="B62" s="1"/>
      <c r="C62" s="1"/>
      <c r="D62" s="1"/>
    </row>
    <row r="63" spans="1:4" ht="13.5" thickBot="1">
      <c r="A63" s="85" t="s">
        <v>51</v>
      </c>
      <c r="B63" s="73">
        <f>SUM(B60:B62)</f>
        <v>313797.2</v>
      </c>
      <c r="C63" s="73">
        <f>SUM(C60:C62)</f>
        <v>347044</v>
      </c>
      <c r="D63" s="73">
        <f>SUM(D60:D62)</f>
        <v>762663</v>
      </c>
    </row>
    <row r="64" ht="14.25">
      <c r="A64" s="10"/>
    </row>
    <row r="65" spans="2:3" ht="14.25">
      <c r="B65" s="10"/>
      <c r="C65" s="10"/>
    </row>
    <row r="82" ht="12.75">
      <c r="C82" s="9"/>
    </row>
  </sheetData>
  <sheetProtection/>
  <printOptions/>
  <pageMargins left="1.49" right="0" top="0.4724409448818898" bottom="0.5905511811023623" header="0" footer="0.3937007874015748"/>
  <pageSetup horizontalDpi="240" verticalDpi="240" orientation="portrait" paperSize="9" scale="85" r:id="rId1"/>
  <headerFooter alignWithMargins="0">
    <oddFooter>&amp;CПР_БЮД-03&amp;R]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T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7" sqref="B7:D9"/>
    </sheetView>
  </sheetViews>
  <sheetFormatPr defaultColWidth="9.00390625" defaultRowHeight="12.75"/>
  <cols>
    <col min="1" max="1" width="65.25390625" style="0" customWidth="1"/>
    <col min="2" max="2" width="11.125" style="0" customWidth="1"/>
    <col min="3" max="3" width="11.625" style="0" customWidth="1"/>
    <col min="4" max="4" width="10.25390625" style="0" customWidth="1"/>
  </cols>
  <sheetData>
    <row r="3" spans="2:4" ht="12.75">
      <c r="B3" s="202"/>
      <c r="C3" s="202"/>
      <c r="D3" s="202"/>
    </row>
    <row r="4" spans="2:4" s="8" customFormat="1" ht="12.75">
      <c r="B4" s="202"/>
      <c r="C4" s="202"/>
      <c r="D4" s="202"/>
    </row>
    <row r="5" spans="2:4" s="8" customFormat="1" ht="12.75">
      <c r="B5" s="202"/>
      <c r="C5" s="202"/>
      <c r="D5" s="202"/>
    </row>
    <row r="6" spans="1:4" ht="12.75">
      <c r="A6" s="107"/>
      <c r="B6" s="202"/>
      <c r="C6" s="202"/>
      <c r="D6" s="202"/>
    </row>
    <row r="7" spans="1:4" ht="15">
      <c r="A7" s="14"/>
      <c r="B7" s="202" t="s">
        <v>92</v>
      </c>
      <c r="C7" s="202"/>
      <c r="D7" s="202"/>
    </row>
    <row r="8" spans="1:4" ht="15.75">
      <c r="A8" s="13"/>
      <c r="B8" s="202"/>
      <c r="C8" s="202"/>
      <c r="D8" s="202"/>
    </row>
    <row r="9" spans="1:4" ht="15.75">
      <c r="A9" s="13"/>
      <c r="B9" s="202"/>
      <c r="C9" s="202"/>
      <c r="D9" s="202"/>
    </row>
    <row r="10" spans="1:4" ht="15.75">
      <c r="A10" s="13"/>
      <c r="B10" s="115"/>
      <c r="C10" s="115"/>
      <c r="D10" s="115"/>
    </row>
    <row r="11" spans="1:4" ht="15.75">
      <c r="A11" s="13"/>
      <c r="B11" s="115"/>
      <c r="C11" s="115"/>
      <c r="D11" s="115"/>
    </row>
    <row r="12" spans="1:4" ht="15.75">
      <c r="A12" s="13"/>
      <c r="B12" s="115"/>
      <c r="C12" s="115"/>
      <c r="D12" s="115"/>
    </row>
    <row r="13" spans="1:4" ht="16.5" thickBot="1">
      <c r="A13" s="13"/>
      <c r="B13" s="115"/>
      <c r="C13" s="115"/>
      <c r="D13" s="115"/>
    </row>
    <row r="14" spans="1:4" ht="12.75">
      <c r="A14" s="50"/>
      <c r="B14" s="18" t="s">
        <v>88</v>
      </c>
      <c r="C14" s="18" t="s">
        <v>63</v>
      </c>
      <c r="D14" s="53" t="s">
        <v>55</v>
      </c>
    </row>
    <row r="15" spans="1:4" ht="12.75">
      <c r="A15" s="51" t="s">
        <v>11</v>
      </c>
      <c r="B15" s="116" t="s">
        <v>87</v>
      </c>
      <c r="C15" s="118" t="s">
        <v>64</v>
      </c>
      <c r="D15" s="111" t="s">
        <v>56</v>
      </c>
    </row>
    <row r="16" spans="1:4" ht="13.5" thickBot="1">
      <c r="A16" s="49"/>
      <c r="B16" s="41" t="s">
        <v>71</v>
      </c>
      <c r="C16" s="117">
        <v>38169</v>
      </c>
      <c r="D16" s="55" t="s">
        <v>58</v>
      </c>
    </row>
    <row r="17" spans="1:4" ht="13.5" thickBot="1">
      <c r="A17" s="87">
        <v>1</v>
      </c>
      <c r="B17" s="110">
        <v>2</v>
      </c>
      <c r="C17" s="114">
        <v>3</v>
      </c>
      <c r="D17" s="87">
        <v>4</v>
      </c>
    </row>
    <row r="18" spans="1:4" ht="15.75" customHeight="1">
      <c r="A18" s="146" t="s">
        <v>0</v>
      </c>
      <c r="B18" s="47"/>
      <c r="C18" s="47"/>
      <c r="D18" s="37"/>
    </row>
    <row r="19" spans="1:4" ht="12.75">
      <c r="A19" s="32" t="s">
        <v>68</v>
      </c>
      <c r="B19" s="74">
        <v>15416</v>
      </c>
      <c r="C19" s="81">
        <v>11518.2</v>
      </c>
      <c r="D19" s="91">
        <f aca="true" t="shared" si="0" ref="D19:D36">C19/B19/100%</f>
        <v>0.7471587960560457</v>
      </c>
    </row>
    <row r="20" spans="1:4" ht="12.75">
      <c r="A20" s="32" t="s">
        <v>69</v>
      </c>
      <c r="B20" s="74">
        <v>3384</v>
      </c>
      <c r="C20" s="84">
        <v>3345.5</v>
      </c>
      <c r="D20" s="91">
        <f t="shared" si="0"/>
        <v>0.9886229314420804</v>
      </c>
    </row>
    <row r="21" spans="1:4" ht="12.75">
      <c r="A21" s="32" t="s">
        <v>37</v>
      </c>
      <c r="B21" s="77">
        <v>73600</v>
      </c>
      <c r="C21" s="77">
        <v>65032.3</v>
      </c>
      <c r="D21" s="91">
        <f t="shared" si="0"/>
        <v>0.8835910326086956</v>
      </c>
    </row>
    <row r="22" spans="1:4" ht="12.75">
      <c r="A22" s="42" t="s">
        <v>65</v>
      </c>
      <c r="B22" s="77">
        <v>638</v>
      </c>
      <c r="C22" s="75">
        <v>1298.4</v>
      </c>
      <c r="D22" s="91">
        <f t="shared" si="0"/>
        <v>2.035109717868339</v>
      </c>
    </row>
    <row r="23" spans="1:4" ht="12.75">
      <c r="A23" s="42" t="s">
        <v>24</v>
      </c>
      <c r="B23" s="76">
        <v>30</v>
      </c>
      <c r="C23" s="78">
        <v>34.7</v>
      </c>
      <c r="D23" s="91">
        <f t="shared" si="0"/>
        <v>1.1566666666666667</v>
      </c>
    </row>
    <row r="24" spans="1:4" ht="12.75">
      <c r="A24" s="22" t="s">
        <v>19</v>
      </c>
      <c r="B24" s="76">
        <v>2700</v>
      </c>
      <c r="C24" s="78">
        <v>2362.4</v>
      </c>
      <c r="D24" s="91">
        <f t="shared" si="0"/>
        <v>0.8749629629629629</v>
      </c>
    </row>
    <row r="25" spans="1:4" ht="12.75">
      <c r="A25" s="32" t="s">
        <v>25</v>
      </c>
      <c r="B25" s="77">
        <v>620</v>
      </c>
      <c r="C25" s="77">
        <v>264.4</v>
      </c>
      <c r="D25" s="91">
        <f t="shared" si="0"/>
        <v>0.42645161290322575</v>
      </c>
    </row>
    <row r="26" spans="1:4" ht="12.75">
      <c r="A26" s="32" t="s">
        <v>16</v>
      </c>
      <c r="B26" s="78">
        <v>1700</v>
      </c>
      <c r="C26" s="79">
        <v>2922.3</v>
      </c>
      <c r="D26" s="91">
        <f t="shared" si="0"/>
        <v>1.719</v>
      </c>
    </row>
    <row r="27" spans="1:4" ht="12.75">
      <c r="A27" s="42" t="s">
        <v>26</v>
      </c>
      <c r="B27" s="76">
        <v>5375</v>
      </c>
      <c r="C27" s="78">
        <v>5989.9</v>
      </c>
      <c r="D27" s="91">
        <f t="shared" si="0"/>
        <v>1.1143999999999998</v>
      </c>
    </row>
    <row r="28" spans="1:4" ht="12.75">
      <c r="A28" s="32" t="s">
        <v>2</v>
      </c>
      <c r="B28" s="76">
        <v>1300</v>
      </c>
      <c r="C28" s="78">
        <v>840.9</v>
      </c>
      <c r="D28" s="91">
        <f t="shared" si="0"/>
        <v>0.6468461538461538</v>
      </c>
    </row>
    <row r="29" spans="1:4" ht="12.75">
      <c r="A29" s="22" t="s">
        <v>3</v>
      </c>
      <c r="B29" s="76">
        <v>15700</v>
      </c>
      <c r="C29" s="76">
        <v>7276</v>
      </c>
      <c r="D29" s="91">
        <f t="shared" si="0"/>
        <v>0.46343949044585986</v>
      </c>
    </row>
    <row r="30" spans="1:4" ht="12.75">
      <c r="A30" s="32" t="s">
        <v>39</v>
      </c>
      <c r="B30" s="80">
        <v>250</v>
      </c>
      <c r="C30" s="79">
        <v>525.8</v>
      </c>
      <c r="D30" s="91">
        <f t="shared" si="0"/>
        <v>2.1031999999999997</v>
      </c>
    </row>
    <row r="31" spans="1:4" ht="12.75">
      <c r="A31" s="42" t="s">
        <v>20</v>
      </c>
      <c r="B31" s="80">
        <v>400</v>
      </c>
      <c r="C31" s="76">
        <v>89.9</v>
      </c>
      <c r="D31" s="91">
        <f t="shared" si="0"/>
        <v>0.22475</v>
      </c>
    </row>
    <row r="32" spans="1:4" ht="12.75">
      <c r="A32" s="32" t="s">
        <v>13</v>
      </c>
      <c r="B32" s="76">
        <v>550</v>
      </c>
      <c r="C32" s="78">
        <v>749.9</v>
      </c>
      <c r="D32" s="91">
        <f t="shared" si="0"/>
        <v>1.3634545454545455</v>
      </c>
    </row>
    <row r="33" spans="1:4" ht="12.75">
      <c r="A33" s="32" t="s">
        <v>4</v>
      </c>
      <c r="B33" s="76">
        <v>25</v>
      </c>
      <c r="C33" s="78">
        <v>65.9</v>
      </c>
      <c r="D33" s="91">
        <f t="shared" si="0"/>
        <v>2.636</v>
      </c>
    </row>
    <row r="34" spans="1:4" ht="12.75">
      <c r="A34" s="32" t="s">
        <v>5</v>
      </c>
      <c r="B34" s="76">
        <v>850</v>
      </c>
      <c r="C34" s="78">
        <v>1462.9</v>
      </c>
      <c r="D34" s="91">
        <f t="shared" si="0"/>
        <v>1.721058823529412</v>
      </c>
    </row>
    <row r="35" spans="1:4" ht="12.75">
      <c r="A35" s="32" t="s">
        <v>61</v>
      </c>
      <c r="B35" s="76">
        <v>500</v>
      </c>
      <c r="C35" s="76">
        <v>38.2</v>
      </c>
      <c r="D35" s="149">
        <f t="shared" si="0"/>
        <v>0.07640000000000001</v>
      </c>
    </row>
    <row r="36" spans="1:4" ht="15.75" customHeight="1">
      <c r="A36" s="21" t="s">
        <v>12</v>
      </c>
      <c r="B36" s="79">
        <f>SUM(B19:B35)</f>
        <v>123038</v>
      </c>
      <c r="C36" s="79">
        <f>SUM(C19:C35)</f>
        <v>103817.59999999995</v>
      </c>
      <c r="D36" s="91">
        <f t="shared" si="0"/>
        <v>0.8437848469578499</v>
      </c>
    </row>
    <row r="37" spans="1:4" ht="12.75">
      <c r="A37" s="147" t="s">
        <v>10</v>
      </c>
      <c r="B37" s="76"/>
      <c r="C37" s="76"/>
      <c r="D37" s="91"/>
    </row>
    <row r="38" spans="1:4" ht="12.75">
      <c r="A38" s="32" t="s">
        <v>29</v>
      </c>
      <c r="B38" s="76">
        <v>64</v>
      </c>
      <c r="C38" s="78">
        <v>10.9</v>
      </c>
      <c r="D38" s="150">
        <f>C38/B38/100%</f>
        <v>0.1703125</v>
      </c>
    </row>
    <row r="39" spans="1:4" ht="12.75">
      <c r="A39" s="22" t="s">
        <v>33</v>
      </c>
      <c r="B39" s="82"/>
      <c r="C39" s="82"/>
      <c r="D39" s="22"/>
    </row>
    <row r="40" spans="1:4" ht="12.75">
      <c r="A40" s="42" t="s">
        <v>34</v>
      </c>
      <c r="B40" s="83">
        <v>16000</v>
      </c>
      <c r="C40" s="83">
        <v>21674.2</v>
      </c>
      <c r="D40" s="95">
        <f>C40/B40/100%</f>
        <v>1.3546375</v>
      </c>
    </row>
    <row r="41" spans="1:4" ht="12.75">
      <c r="A41" s="22" t="s">
        <v>22</v>
      </c>
      <c r="B41" s="84">
        <v>19700</v>
      </c>
      <c r="C41" s="84">
        <v>20708.6</v>
      </c>
      <c r="D41" s="91">
        <f>C41/B41/100%</f>
        <v>1.051197969543147</v>
      </c>
    </row>
    <row r="42" spans="1:4" ht="12.75">
      <c r="A42" s="32" t="s">
        <v>6</v>
      </c>
      <c r="B42" s="76">
        <v>18000</v>
      </c>
      <c r="C42" s="76">
        <v>12267.2</v>
      </c>
      <c r="D42" s="91">
        <f>C42/B42/100%</f>
        <v>0.6815111111111112</v>
      </c>
    </row>
    <row r="43" spans="1:4" ht="12.75">
      <c r="A43" s="32" t="s">
        <v>89</v>
      </c>
      <c r="B43" s="80">
        <v>150</v>
      </c>
      <c r="C43" s="76">
        <v>288.3</v>
      </c>
      <c r="D43" s="91">
        <f>C43/B43/100%</f>
        <v>1.9220000000000002</v>
      </c>
    </row>
    <row r="44" spans="1:20" s="7" customFormat="1" ht="12.75">
      <c r="A44" s="32" t="s">
        <v>73</v>
      </c>
      <c r="B44" s="80">
        <v>150</v>
      </c>
      <c r="C44" s="76"/>
      <c r="D44" s="91"/>
      <c r="E44" s="8"/>
      <c r="F44" s="8"/>
      <c r="G44" s="8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s="8" customFormat="1" ht="12.75">
      <c r="A45" s="32" t="s">
        <v>66</v>
      </c>
      <c r="B45" s="80">
        <v>530</v>
      </c>
      <c r="C45" s="76">
        <v>297.6</v>
      </c>
      <c r="D45" s="91">
        <f>C45/B45/100%</f>
        <v>0.5615094339622642</v>
      </c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4" s="8" customFormat="1" ht="12.75">
      <c r="A46" s="32" t="s">
        <v>91</v>
      </c>
      <c r="B46" s="80">
        <v>100</v>
      </c>
      <c r="C46" s="76">
        <v>61.5</v>
      </c>
      <c r="D46" s="91">
        <f>C46/B46/100%</f>
        <v>0.615</v>
      </c>
    </row>
    <row r="47" spans="1:4" s="8" customFormat="1" ht="12.75">
      <c r="A47" s="32" t="s">
        <v>90</v>
      </c>
      <c r="B47" s="80">
        <v>100</v>
      </c>
      <c r="C47" s="76"/>
      <c r="D47" s="91"/>
    </row>
    <row r="48" spans="1:4" s="8" customFormat="1" ht="12.75">
      <c r="A48" s="32" t="s">
        <v>30</v>
      </c>
      <c r="B48" s="80">
        <v>300</v>
      </c>
      <c r="C48" s="76">
        <v>230.6</v>
      </c>
      <c r="D48" s="91">
        <f>C48/B48/100%</f>
        <v>0.7686666666666666</v>
      </c>
    </row>
    <row r="49" spans="1:4" ht="12.75">
      <c r="A49" s="32" t="s">
        <v>21</v>
      </c>
      <c r="B49" s="76">
        <v>2000</v>
      </c>
      <c r="C49" s="78">
        <v>1788.4</v>
      </c>
      <c r="D49" s="91">
        <f>C49/B49/100%</f>
        <v>0.8942</v>
      </c>
    </row>
    <row r="50" spans="1:4" ht="12.75">
      <c r="A50" s="42" t="s">
        <v>7</v>
      </c>
      <c r="B50" s="76">
        <v>400</v>
      </c>
      <c r="C50" s="76">
        <v>11.2</v>
      </c>
      <c r="D50" s="91">
        <f>C50/B50/100%</f>
        <v>0.027999999999999997</v>
      </c>
    </row>
    <row r="51" spans="1:4" ht="13.5" thickBot="1">
      <c r="A51" s="148" t="s">
        <v>8</v>
      </c>
      <c r="B51" s="119">
        <f>SUM(B38:B50)</f>
        <v>57494</v>
      </c>
      <c r="C51" s="119">
        <f>SUM(C38:C50)</f>
        <v>57338.49999999999</v>
      </c>
      <c r="D51" s="103">
        <f>C51/B51/100%</f>
        <v>0.997295369951647</v>
      </c>
    </row>
    <row r="52" spans="1:4" ht="12.75">
      <c r="A52" s="47"/>
      <c r="B52" s="36"/>
      <c r="C52" s="36"/>
      <c r="D52" s="97"/>
    </row>
    <row r="53" spans="1:4" ht="13.5" thickBot="1">
      <c r="A53" s="49" t="s">
        <v>40</v>
      </c>
      <c r="B53" s="38">
        <f>SUM(B36+B51)</f>
        <v>180532</v>
      </c>
      <c r="C53" s="38">
        <f>SUM(C36+C51)</f>
        <v>161156.09999999995</v>
      </c>
      <c r="D53" s="94">
        <f>C53/B53/100%</f>
        <v>0.892673321073272</v>
      </c>
    </row>
    <row r="54" spans="1:4" ht="12.75">
      <c r="A54" s="82"/>
      <c r="B54" s="82"/>
      <c r="C54" s="82"/>
      <c r="D54" s="104"/>
    </row>
    <row r="55" spans="1:4" ht="12.75">
      <c r="A55" s="100" t="s">
        <v>38</v>
      </c>
      <c r="B55" s="83">
        <v>65339</v>
      </c>
      <c r="C55" s="83">
        <v>76153.3</v>
      </c>
      <c r="D55" s="95">
        <f>C55/B55/100%</f>
        <v>1.1655106444849173</v>
      </c>
    </row>
    <row r="56" spans="1:4" ht="12.75">
      <c r="A56" s="82"/>
      <c r="B56" s="96"/>
      <c r="C56" s="96"/>
      <c r="D56" s="104"/>
    </row>
    <row r="57" spans="1:4" ht="13.5" thickBot="1">
      <c r="A57" s="96" t="s">
        <v>67</v>
      </c>
      <c r="B57" s="84">
        <v>190</v>
      </c>
      <c r="C57" s="86">
        <v>1510</v>
      </c>
      <c r="D57" s="95">
        <f>C57/B57/100%</f>
        <v>7.947368421052632</v>
      </c>
    </row>
    <row r="58" spans="1:4" ht="12.75">
      <c r="A58" s="47"/>
      <c r="B58" s="47"/>
      <c r="C58" s="37"/>
      <c r="D58" s="97"/>
    </row>
    <row r="59" spans="1:4" ht="13.5" thickBot="1">
      <c r="A59" s="88" t="s">
        <v>9</v>
      </c>
      <c r="B59" s="86">
        <f>SUM(B53:B57)</f>
        <v>246061</v>
      </c>
      <c r="C59" s="38">
        <f>SUM(C53:C57)</f>
        <v>238819.39999999997</v>
      </c>
      <c r="D59" s="94">
        <f>C59/B59/100%</f>
        <v>0.9705698993339049</v>
      </c>
    </row>
    <row r="60" spans="1:4" ht="12.75">
      <c r="A60" s="90" t="s">
        <v>41</v>
      </c>
      <c r="B60" s="84">
        <v>2356</v>
      </c>
      <c r="C60" s="112">
        <v>3907</v>
      </c>
      <c r="D60" s="104">
        <f>C60/B60/100%</f>
        <v>1.6583191850594228</v>
      </c>
    </row>
    <row r="61" spans="1:4" ht="13.5" thickBot="1">
      <c r="A61" s="105" t="s">
        <v>57</v>
      </c>
      <c r="B61" s="74">
        <v>692</v>
      </c>
      <c r="C61" s="113">
        <v>415</v>
      </c>
      <c r="D61" s="103">
        <f>C61/B61/100%</f>
        <v>0.5997109826589595</v>
      </c>
    </row>
    <row r="62" spans="1:4" ht="13.5" thickBot="1">
      <c r="A62" s="109" t="s">
        <v>51</v>
      </c>
      <c r="B62" s="102">
        <f>SUM(B59:B61)</f>
        <v>249109</v>
      </c>
      <c r="C62" s="73">
        <f>SUM(C59:C61)</f>
        <v>243141.39999999997</v>
      </c>
      <c r="D62" s="92">
        <f>C62/B62/100%</f>
        <v>0.976044221605803</v>
      </c>
    </row>
    <row r="63" spans="1:4" ht="12.75">
      <c r="A63" s="101"/>
      <c r="B63" s="11"/>
      <c r="C63" s="11"/>
      <c r="D63" s="106"/>
    </row>
    <row r="64" ht="14.25">
      <c r="A64" s="10"/>
    </row>
    <row r="65" spans="1:4" ht="14.25">
      <c r="A65" s="101"/>
      <c r="C65" s="10"/>
      <c r="D65" s="10"/>
    </row>
    <row r="66" spans="1:4" ht="14.25">
      <c r="A66" s="101"/>
      <c r="C66" s="10"/>
      <c r="D66" s="10"/>
    </row>
    <row r="83" spans="2:4" ht="12.75">
      <c r="B83" s="72"/>
      <c r="C83" s="72"/>
      <c r="D83" s="72"/>
    </row>
  </sheetData>
  <sheetProtection/>
  <mergeCells count="2">
    <mergeCell ref="B3:D6"/>
    <mergeCell ref="B7:D9"/>
  </mergeCells>
  <printOptions/>
  <pageMargins left="1.52" right="0.29" top="0.51" bottom="0.5905511811023623" header="0.58" footer="0.3937007874015748"/>
  <pageSetup horizontalDpi="240" verticalDpi="24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1"/>
  <sheetViews>
    <sheetView tabSelected="1" zoomScalePageLayoutView="0" workbookViewId="0" topLeftCell="A1">
      <selection activeCell="T18" sqref="T18"/>
    </sheetView>
  </sheetViews>
  <sheetFormatPr defaultColWidth="9.00390625" defaultRowHeight="12.75"/>
  <cols>
    <col min="1" max="1" width="68.00390625" style="0" customWidth="1"/>
    <col min="2" max="2" width="14.125" style="0" customWidth="1"/>
    <col min="3" max="3" width="14.875" style="0" customWidth="1"/>
    <col min="4" max="4" width="11.875" style="154" customWidth="1"/>
    <col min="5" max="5" width="11.75390625" style="0" hidden="1" customWidth="1"/>
    <col min="6" max="6" width="6.75390625" style="0" hidden="1" customWidth="1"/>
    <col min="7" max="7" width="8.75390625" style="0" hidden="1" customWidth="1"/>
    <col min="8" max="8" width="7.875" style="0" hidden="1" customWidth="1"/>
    <col min="9" max="9" width="13.75390625" style="0" customWidth="1"/>
    <col min="10" max="10" width="13.625" style="0" customWidth="1"/>
    <col min="11" max="11" width="12.875" style="0" customWidth="1"/>
    <col min="12" max="12" width="11.625" style="0" customWidth="1"/>
    <col min="13" max="13" width="12.25390625" style="0" customWidth="1"/>
  </cols>
  <sheetData>
    <row r="1" ht="0.75" customHeight="1">
      <c r="D1" s="115"/>
    </row>
    <row r="2" spans="1:11" ht="35.25" customHeight="1" thickBot="1">
      <c r="A2" s="218" t="s">
        <v>141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3" spans="1:13" ht="12.75" customHeight="1">
      <c r="A3" s="207" t="s">
        <v>100</v>
      </c>
      <c r="B3" s="205" t="s">
        <v>118</v>
      </c>
      <c r="C3" s="209" t="s">
        <v>139</v>
      </c>
      <c r="D3" s="212" t="s">
        <v>120</v>
      </c>
      <c r="E3" s="187" t="s">
        <v>98</v>
      </c>
      <c r="F3" s="187"/>
      <c r="G3" s="187"/>
      <c r="H3" s="187"/>
      <c r="I3" s="205" t="s">
        <v>119</v>
      </c>
      <c r="J3" s="205" t="s">
        <v>140</v>
      </c>
      <c r="K3" s="212" t="s">
        <v>121</v>
      </c>
      <c r="L3" s="212" t="s">
        <v>122</v>
      </c>
      <c r="M3" s="214" t="s">
        <v>125</v>
      </c>
    </row>
    <row r="4" spans="1:13" ht="12.75">
      <c r="A4" s="208"/>
      <c r="B4" s="206"/>
      <c r="C4" s="210"/>
      <c r="D4" s="217"/>
      <c r="E4" s="188"/>
      <c r="F4" s="188"/>
      <c r="G4" s="188"/>
      <c r="H4" s="188"/>
      <c r="I4" s="206"/>
      <c r="J4" s="206"/>
      <c r="K4" s="217"/>
      <c r="L4" s="213"/>
      <c r="M4" s="215"/>
    </row>
    <row r="5" spans="1:13" ht="24" customHeight="1">
      <c r="A5" s="208"/>
      <c r="B5" s="206"/>
      <c r="C5" s="211"/>
      <c r="D5" s="217"/>
      <c r="E5" s="188"/>
      <c r="F5" s="188"/>
      <c r="G5" s="188"/>
      <c r="H5" s="188"/>
      <c r="I5" s="206"/>
      <c r="J5" s="206"/>
      <c r="K5" s="217"/>
      <c r="L5" s="213"/>
      <c r="M5" s="216"/>
    </row>
    <row r="6" spans="1:13" ht="12" customHeight="1">
      <c r="A6" s="189">
        <v>1</v>
      </c>
      <c r="B6" s="161">
        <v>2</v>
      </c>
      <c r="C6" s="161">
        <v>3</v>
      </c>
      <c r="D6" s="161">
        <v>4</v>
      </c>
      <c r="E6" s="8"/>
      <c r="F6" s="8"/>
      <c r="G6" s="8"/>
      <c r="H6" s="8"/>
      <c r="I6" s="161">
        <v>5</v>
      </c>
      <c r="J6" s="161">
        <v>6</v>
      </c>
      <c r="K6" s="161">
        <v>7</v>
      </c>
      <c r="L6" s="164">
        <v>8</v>
      </c>
      <c r="M6" s="190">
        <v>9</v>
      </c>
    </row>
    <row r="7" spans="1:13" ht="12.75">
      <c r="A7" s="191" t="s">
        <v>131</v>
      </c>
      <c r="B7" s="157">
        <v>282328</v>
      </c>
      <c r="C7" s="157">
        <v>185355.9</v>
      </c>
      <c r="D7" s="158">
        <f>C7/B7/100%</f>
        <v>0.6565268057011703</v>
      </c>
      <c r="E7" s="8"/>
      <c r="F7" s="8"/>
      <c r="G7" s="8"/>
      <c r="H7" s="8"/>
      <c r="I7" s="157">
        <v>306176</v>
      </c>
      <c r="J7" s="157">
        <v>202234.4</v>
      </c>
      <c r="K7" s="158">
        <f aca="true" t="shared" si="0" ref="K7:K37">J7/I7/100%</f>
        <v>0.6605168269230769</v>
      </c>
      <c r="L7" s="162">
        <f aca="true" t="shared" si="1" ref="L7:L16">J7/C7</f>
        <v>1.091059955469451</v>
      </c>
      <c r="M7" s="192">
        <f>J7-C7</f>
        <v>16878.5</v>
      </c>
    </row>
    <row r="8" spans="1:13" ht="12.75">
      <c r="A8" s="191" t="s">
        <v>116</v>
      </c>
      <c r="B8" s="157">
        <v>4163</v>
      </c>
      <c r="C8" s="157">
        <v>2895.5</v>
      </c>
      <c r="D8" s="158">
        <f aca="true" t="shared" si="2" ref="D8:D30">C8/B8/100%</f>
        <v>0.6955320682200337</v>
      </c>
      <c r="E8" s="8"/>
      <c r="F8" s="8"/>
      <c r="G8" s="8"/>
      <c r="H8" s="8"/>
      <c r="I8" s="157">
        <v>4395.6</v>
      </c>
      <c r="J8" s="157">
        <v>2233.4</v>
      </c>
      <c r="K8" s="158">
        <f t="shared" si="0"/>
        <v>0.5080990080990081</v>
      </c>
      <c r="L8" s="162">
        <f t="shared" si="1"/>
        <v>0.7713348299084787</v>
      </c>
      <c r="M8" s="192">
        <f>J8-C8</f>
        <v>-662.0999999999999</v>
      </c>
    </row>
    <row r="9" spans="1:13" ht="25.5">
      <c r="A9" s="191" t="s">
        <v>132</v>
      </c>
      <c r="B9" s="157">
        <v>142725</v>
      </c>
      <c r="C9" s="157">
        <v>111207.9</v>
      </c>
      <c r="D9" s="158">
        <f t="shared" si="2"/>
        <v>0.7791760378349973</v>
      </c>
      <c r="E9" s="8"/>
      <c r="F9" s="8"/>
      <c r="G9" s="8"/>
      <c r="H9" s="8"/>
      <c r="I9" s="157">
        <v>166810</v>
      </c>
      <c r="J9" s="157">
        <v>136709.1</v>
      </c>
      <c r="K9" s="158">
        <f t="shared" si="0"/>
        <v>0.8195497871830226</v>
      </c>
      <c r="L9" s="162">
        <f t="shared" si="1"/>
        <v>1.2293110471468305</v>
      </c>
      <c r="M9" s="192">
        <f>J9-C9</f>
        <v>25501.20000000001</v>
      </c>
    </row>
    <row r="10" spans="1:13" ht="12.75">
      <c r="A10" s="191" t="s">
        <v>133</v>
      </c>
      <c r="B10" s="159">
        <v>72406</v>
      </c>
      <c r="C10" s="159">
        <v>55339.1</v>
      </c>
      <c r="D10" s="158">
        <f>C10/B10/100%</f>
        <v>0.7642888710880313</v>
      </c>
      <c r="E10" s="8"/>
      <c r="F10" s="8"/>
      <c r="G10" s="8"/>
      <c r="H10" s="8"/>
      <c r="I10" s="159">
        <v>61569</v>
      </c>
      <c r="J10" s="159">
        <v>51397.8</v>
      </c>
      <c r="K10" s="158">
        <f>J10/I10/100%</f>
        <v>0.8347999805096721</v>
      </c>
      <c r="L10" s="162">
        <f t="shared" si="1"/>
        <v>0.9287791091651293</v>
      </c>
      <c r="M10" s="192">
        <f>J10-C10</f>
        <v>-3941.2999999999956</v>
      </c>
    </row>
    <row r="11" spans="1:13" ht="12.75">
      <c r="A11" s="191" t="s">
        <v>117</v>
      </c>
      <c r="B11" s="159">
        <v>0</v>
      </c>
      <c r="C11" s="159">
        <v>0.4</v>
      </c>
      <c r="D11" s="158">
        <v>0</v>
      </c>
      <c r="E11" s="8"/>
      <c r="F11" s="8"/>
      <c r="G11" s="8"/>
      <c r="H11" s="8"/>
      <c r="I11" s="159"/>
      <c r="J11" s="159">
        <v>12.8</v>
      </c>
      <c r="K11" s="158"/>
      <c r="L11" s="162">
        <f t="shared" si="1"/>
        <v>32</v>
      </c>
      <c r="M11" s="192">
        <f>J11-C11</f>
        <v>12.4</v>
      </c>
    </row>
    <row r="12" spans="1:13" ht="12.75">
      <c r="A12" s="191" t="s">
        <v>110</v>
      </c>
      <c r="B12" s="157">
        <v>8100</v>
      </c>
      <c r="C12" s="157">
        <v>7440.1</v>
      </c>
      <c r="D12" s="158">
        <f t="shared" si="2"/>
        <v>0.9185308641975309</v>
      </c>
      <c r="E12" s="8"/>
      <c r="F12" s="8"/>
      <c r="G12" s="8"/>
      <c r="H12" s="8"/>
      <c r="I12" s="157">
        <v>13233</v>
      </c>
      <c r="J12" s="157">
        <v>9619.1</v>
      </c>
      <c r="K12" s="158">
        <f t="shared" si="0"/>
        <v>0.7269024408675282</v>
      </c>
      <c r="L12" s="162">
        <f t="shared" si="1"/>
        <v>1.2928724076289297</v>
      </c>
      <c r="M12" s="192">
        <f aca="true" t="shared" si="3" ref="M12:M44">J12-C12</f>
        <v>2179</v>
      </c>
    </row>
    <row r="13" spans="1:13" ht="12.75">
      <c r="A13" s="191" t="s">
        <v>134</v>
      </c>
      <c r="B13" s="159">
        <v>93525</v>
      </c>
      <c r="C13" s="159">
        <v>11728.6</v>
      </c>
      <c r="D13" s="158">
        <f t="shared" si="2"/>
        <v>0.12540604116546378</v>
      </c>
      <c r="E13" s="8"/>
      <c r="F13" s="8"/>
      <c r="G13" s="8"/>
      <c r="H13" s="8"/>
      <c r="I13" s="159">
        <v>70516</v>
      </c>
      <c r="J13" s="159">
        <v>11087.4</v>
      </c>
      <c r="K13" s="158">
        <f t="shared" si="0"/>
        <v>0.15723240115718418</v>
      </c>
      <c r="L13" s="162">
        <f t="shared" si="1"/>
        <v>0.9453302184403936</v>
      </c>
      <c r="M13" s="192">
        <f t="shared" si="3"/>
        <v>-641.2000000000007</v>
      </c>
    </row>
    <row r="14" spans="1:13" ht="12.75">
      <c r="A14" s="193" t="s">
        <v>135</v>
      </c>
      <c r="B14" s="159">
        <v>172376</v>
      </c>
      <c r="C14" s="159">
        <v>130062</v>
      </c>
      <c r="D14" s="158">
        <f t="shared" si="2"/>
        <v>0.7545249918782198</v>
      </c>
      <c r="E14" s="8"/>
      <c r="F14" s="8"/>
      <c r="G14" s="8"/>
      <c r="H14" s="8"/>
      <c r="I14" s="159">
        <v>176922</v>
      </c>
      <c r="J14" s="159">
        <v>119130.5</v>
      </c>
      <c r="K14" s="158">
        <f t="shared" si="0"/>
        <v>0.6733504030024531</v>
      </c>
      <c r="L14" s="162">
        <f t="shared" si="1"/>
        <v>0.9159516230720733</v>
      </c>
      <c r="M14" s="192">
        <f t="shared" si="3"/>
        <v>-10931.5</v>
      </c>
    </row>
    <row r="15" spans="1:13" ht="12.75">
      <c r="A15" s="193" t="s">
        <v>136</v>
      </c>
      <c r="B15" s="159">
        <v>5450</v>
      </c>
      <c r="C15" s="159">
        <v>1030.5</v>
      </c>
      <c r="D15" s="158">
        <f t="shared" si="2"/>
        <v>0.18908256880733945</v>
      </c>
      <c r="E15" s="8"/>
      <c r="F15" s="8"/>
      <c r="G15" s="8"/>
      <c r="H15" s="8"/>
      <c r="I15" s="159">
        <v>5450</v>
      </c>
      <c r="J15" s="159">
        <v>2372.2</v>
      </c>
      <c r="K15" s="158">
        <f t="shared" si="0"/>
        <v>0.4352660550458715</v>
      </c>
      <c r="L15" s="162">
        <f t="shared" si="1"/>
        <v>2.3019893255701116</v>
      </c>
      <c r="M15" s="192">
        <f t="shared" si="3"/>
        <v>1341.6999999999998</v>
      </c>
    </row>
    <row r="16" spans="1:13" ht="12.75">
      <c r="A16" s="194" t="s">
        <v>95</v>
      </c>
      <c r="B16" s="159">
        <v>9883</v>
      </c>
      <c r="C16" s="159">
        <v>5491.6</v>
      </c>
      <c r="D16" s="158">
        <f t="shared" si="2"/>
        <v>0.55566123646666</v>
      </c>
      <c r="E16" s="8"/>
      <c r="F16" s="8"/>
      <c r="G16" s="8"/>
      <c r="H16" s="8"/>
      <c r="I16" s="159">
        <v>9016</v>
      </c>
      <c r="J16" s="159">
        <v>7295.9</v>
      </c>
      <c r="K16" s="158">
        <f t="shared" si="0"/>
        <v>0.8092169476486246</v>
      </c>
      <c r="L16" s="162">
        <f t="shared" si="1"/>
        <v>1.3285563405929053</v>
      </c>
      <c r="M16" s="192">
        <f t="shared" si="3"/>
        <v>1804.2999999999993</v>
      </c>
    </row>
    <row r="17" spans="1:13" ht="26.25" thickBot="1">
      <c r="A17" s="195" t="s">
        <v>99</v>
      </c>
      <c r="B17" s="166">
        <v>0</v>
      </c>
      <c r="C17" s="166">
        <v>31.3</v>
      </c>
      <c r="D17" s="167"/>
      <c r="E17" s="8"/>
      <c r="F17" s="8"/>
      <c r="G17" s="8"/>
      <c r="H17" s="8"/>
      <c r="I17" s="166">
        <v>0</v>
      </c>
      <c r="J17" s="166">
        <v>3.5</v>
      </c>
      <c r="K17" s="167"/>
      <c r="L17" s="168"/>
      <c r="M17" s="196">
        <f t="shared" si="3"/>
        <v>-27.8</v>
      </c>
    </row>
    <row r="18" spans="1:13" ht="13.5" thickBot="1">
      <c r="A18" s="172" t="s">
        <v>101</v>
      </c>
      <c r="B18" s="173">
        <f>SUM(B7:B17)</f>
        <v>790956</v>
      </c>
      <c r="C18" s="173">
        <f>SUM(C7:C17)</f>
        <v>510582.8999999999</v>
      </c>
      <c r="D18" s="174">
        <f t="shared" si="2"/>
        <v>0.6455262998194589</v>
      </c>
      <c r="E18" s="175"/>
      <c r="F18" s="175"/>
      <c r="G18" s="175"/>
      <c r="H18" s="175"/>
      <c r="I18" s="173">
        <f>SUM(I7:I17)</f>
        <v>814087.6</v>
      </c>
      <c r="J18" s="173">
        <f>SUM(J7:J17)</f>
        <v>542096.1</v>
      </c>
      <c r="K18" s="174">
        <f t="shared" si="0"/>
        <v>0.6658940634889906</v>
      </c>
      <c r="L18" s="176">
        <f>J18/C18</f>
        <v>1.0617200458534746</v>
      </c>
      <c r="M18" s="177">
        <f t="shared" si="3"/>
        <v>31513.20000000007</v>
      </c>
    </row>
    <row r="19" spans="1:13" ht="25.5">
      <c r="A19" s="197" t="s">
        <v>137</v>
      </c>
      <c r="B19" s="169">
        <v>306000</v>
      </c>
      <c r="C19" s="169">
        <v>159493</v>
      </c>
      <c r="D19" s="170">
        <f t="shared" si="2"/>
        <v>0.5212189542483661</v>
      </c>
      <c r="E19" s="8"/>
      <c r="F19" s="8"/>
      <c r="G19" s="8"/>
      <c r="H19" s="8"/>
      <c r="I19" s="169">
        <v>280571</v>
      </c>
      <c r="J19" s="169">
        <v>103964.4</v>
      </c>
      <c r="K19" s="170">
        <f t="shared" si="0"/>
        <v>0.37054577985607917</v>
      </c>
      <c r="L19" s="171">
        <f>J19/C19</f>
        <v>0.6518430275936875</v>
      </c>
      <c r="M19" s="198">
        <f t="shared" si="3"/>
        <v>-55528.600000000006</v>
      </c>
    </row>
    <row r="20" spans="1:13" ht="12.75">
      <c r="A20" s="191" t="s">
        <v>112</v>
      </c>
      <c r="B20" s="159">
        <v>9520</v>
      </c>
      <c r="C20" s="159">
        <v>4764.2</v>
      </c>
      <c r="D20" s="160">
        <f t="shared" si="2"/>
        <v>0.5004411764705882</v>
      </c>
      <c r="E20" s="8"/>
      <c r="F20" s="8"/>
      <c r="G20" s="8"/>
      <c r="H20" s="8"/>
      <c r="I20" s="159">
        <v>9996</v>
      </c>
      <c r="J20" s="159">
        <v>1985.1</v>
      </c>
      <c r="K20" s="160">
        <f t="shared" si="0"/>
        <v>0.1985894357743097</v>
      </c>
      <c r="L20" s="162">
        <f>J20/C20</f>
        <v>0.41667016498047943</v>
      </c>
      <c r="M20" s="192">
        <f t="shared" si="3"/>
        <v>-2779.1</v>
      </c>
    </row>
    <row r="21" spans="1:13" ht="25.5">
      <c r="A21" s="191" t="s">
        <v>138</v>
      </c>
      <c r="B21" s="159">
        <v>30000</v>
      </c>
      <c r="C21" s="159">
        <v>23688.7</v>
      </c>
      <c r="D21" s="160">
        <f t="shared" si="2"/>
        <v>0.7896233333333333</v>
      </c>
      <c r="E21" s="8"/>
      <c r="F21" s="8"/>
      <c r="G21" s="8"/>
      <c r="H21" s="8"/>
      <c r="I21" s="159">
        <v>30000</v>
      </c>
      <c r="J21" s="159">
        <v>20793.4</v>
      </c>
      <c r="K21" s="160">
        <f t="shared" si="0"/>
        <v>0.6931133333333334</v>
      </c>
      <c r="L21" s="162">
        <f>J21/C21</f>
        <v>0.8777771680168182</v>
      </c>
      <c r="M21" s="192">
        <f t="shared" si="3"/>
        <v>-2895.2999999999993</v>
      </c>
    </row>
    <row r="22" spans="1:13" ht="38.25">
      <c r="A22" s="191" t="s">
        <v>128</v>
      </c>
      <c r="B22" s="159"/>
      <c r="C22" s="159"/>
      <c r="D22" s="160"/>
      <c r="E22" s="8"/>
      <c r="F22" s="8"/>
      <c r="G22" s="8"/>
      <c r="H22" s="8"/>
      <c r="I22" s="159">
        <v>0</v>
      </c>
      <c r="J22" s="159">
        <v>170.9</v>
      </c>
      <c r="K22" s="160"/>
      <c r="L22" s="162"/>
      <c r="M22" s="192"/>
    </row>
    <row r="23" spans="1:13" ht="12.75">
      <c r="A23" s="191" t="s">
        <v>113</v>
      </c>
      <c r="B23" s="159">
        <v>167</v>
      </c>
      <c r="C23" s="159">
        <v>1266.3</v>
      </c>
      <c r="D23" s="160">
        <f t="shared" si="2"/>
        <v>7.5826347305389215</v>
      </c>
      <c r="E23" s="8"/>
      <c r="F23" s="8"/>
      <c r="G23" s="8"/>
      <c r="H23" s="8"/>
      <c r="I23" s="159">
        <v>1050</v>
      </c>
      <c r="J23" s="159">
        <v>1174.4</v>
      </c>
      <c r="K23" s="160">
        <f t="shared" si="0"/>
        <v>1.1184761904761906</v>
      </c>
      <c r="L23" s="162"/>
      <c r="M23" s="192">
        <f t="shared" si="3"/>
        <v>-91.89999999999986</v>
      </c>
    </row>
    <row r="24" spans="1:17" ht="12.75">
      <c r="A24" s="191" t="s">
        <v>126</v>
      </c>
      <c r="B24" s="159">
        <v>26400</v>
      </c>
      <c r="C24" s="165">
        <v>13740.9</v>
      </c>
      <c r="D24" s="160">
        <f t="shared" si="2"/>
        <v>0.5204886363636364</v>
      </c>
      <c r="E24" s="8"/>
      <c r="F24" s="8"/>
      <c r="G24" s="8"/>
      <c r="H24" s="8"/>
      <c r="I24" s="159">
        <v>23500</v>
      </c>
      <c r="J24" s="159">
        <v>17935.5</v>
      </c>
      <c r="K24" s="160">
        <f t="shared" si="0"/>
        <v>0.7632127659574468</v>
      </c>
      <c r="L24" s="162">
        <f>J24/C24</f>
        <v>1.3052638473462437</v>
      </c>
      <c r="M24" s="192">
        <f t="shared" si="3"/>
        <v>4194.6</v>
      </c>
      <c r="Q24" t="s">
        <v>123</v>
      </c>
    </row>
    <row r="25" spans="1:13" ht="12.75">
      <c r="A25" s="191" t="s">
        <v>127</v>
      </c>
      <c r="B25" s="159">
        <v>9310</v>
      </c>
      <c r="C25" s="165">
        <v>6065.8</v>
      </c>
      <c r="D25" s="160">
        <f t="shared" si="2"/>
        <v>0.6515359828141783</v>
      </c>
      <c r="E25" s="8"/>
      <c r="F25" s="8"/>
      <c r="G25" s="8"/>
      <c r="H25" s="8"/>
      <c r="I25" s="159">
        <v>25890</v>
      </c>
      <c r="J25" s="159">
        <v>17276.5</v>
      </c>
      <c r="K25" s="160">
        <f t="shared" si="0"/>
        <v>0.6673039783700271</v>
      </c>
      <c r="L25" s="162">
        <f>J25/C25</f>
        <v>2.848181608361634</v>
      </c>
      <c r="M25" s="192">
        <f t="shared" si="3"/>
        <v>11210.7</v>
      </c>
    </row>
    <row r="26" spans="1:13" ht="12.75">
      <c r="A26" s="199" t="s">
        <v>130</v>
      </c>
      <c r="B26" s="159"/>
      <c r="C26" s="159"/>
      <c r="D26" s="160"/>
      <c r="E26" s="8"/>
      <c r="F26" s="8"/>
      <c r="G26" s="8"/>
      <c r="H26" s="8"/>
      <c r="I26" s="159"/>
      <c r="J26" s="159"/>
      <c r="K26" s="160"/>
      <c r="L26" s="162"/>
      <c r="M26" s="192"/>
    </row>
    <row r="27" spans="1:13" ht="12.75">
      <c r="A27" s="191" t="s">
        <v>96</v>
      </c>
      <c r="B27" s="159">
        <v>1031</v>
      </c>
      <c r="C27" s="159">
        <v>719.8</v>
      </c>
      <c r="D27" s="160">
        <f t="shared" si="2"/>
        <v>0.6981571290009699</v>
      </c>
      <c r="E27" s="8"/>
      <c r="F27" s="8"/>
      <c r="G27" s="8"/>
      <c r="H27" s="8"/>
      <c r="I27" s="159">
        <v>1140</v>
      </c>
      <c r="J27" s="159">
        <v>633.1</v>
      </c>
      <c r="K27" s="160">
        <f t="shared" si="0"/>
        <v>0.5553508771929825</v>
      </c>
      <c r="L27" s="162">
        <f>J27/C27</f>
        <v>0.8795498749652683</v>
      </c>
      <c r="M27" s="192">
        <f t="shared" si="3"/>
        <v>-86.69999999999993</v>
      </c>
    </row>
    <row r="28" spans="1:13" ht="12.75">
      <c r="A28" s="191" t="s">
        <v>124</v>
      </c>
      <c r="B28" s="159">
        <v>0</v>
      </c>
      <c r="C28" s="159">
        <v>0</v>
      </c>
      <c r="D28" s="158"/>
      <c r="E28" s="8"/>
      <c r="F28" s="8"/>
      <c r="G28" s="8"/>
      <c r="H28" s="8"/>
      <c r="I28" s="159">
        <v>42000</v>
      </c>
      <c r="J28" s="159">
        <v>4126.8</v>
      </c>
      <c r="K28" s="158">
        <f>J28/I28/100%</f>
        <v>0.09825714285714286</v>
      </c>
      <c r="L28" s="162"/>
      <c r="M28" s="192">
        <f t="shared" si="3"/>
        <v>4126.8</v>
      </c>
    </row>
    <row r="29" spans="1:13" ht="12.75">
      <c r="A29" s="191" t="s">
        <v>6</v>
      </c>
      <c r="B29" s="159">
        <v>0</v>
      </c>
      <c r="C29" s="159">
        <v>2767</v>
      </c>
      <c r="D29" s="158"/>
      <c r="E29" s="8"/>
      <c r="F29" s="8"/>
      <c r="G29" s="8"/>
      <c r="H29" s="8"/>
      <c r="I29" s="159">
        <v>0</v>
      </c>
      <c r="J29" s="159">
        <v>557.1</v>
      </c>
      <c r="K29" s="158"/>
      <c r="L29" s="162"/>
      <c r="M29" s="192">
        <f t="shared" si="3"/>
        <v>-2209.9</v>
      </c>
    </row>
    <row r="30" spans="1:13" ht="12.75">
      <c r="A30" s="191" t="s">
        <v>109</v>
      </c>
      <c r="B30" s="159">
        <v>134196</v>
      </c>
      <c r="C30" s="159">
        <v>51450.5</v>
      </c>
      <c r="D30" s="160">
        <f t="shared" si="2"/>
        <v>0.38339816387969833</v>
      </c>
      <c r="E30" s="8"/>
      <c r="F30" s="8"/>
      <c r="G30" s="8"/>
      <c r="H30" s="8"/>
      <c r="I30" s="159">
        <v>114526.3</v>
      </c>
      <c r="J30" s="159">
        <v>29996.2</v>
      </c>
      <c r="K30" s="158">
        <f t="shared" si="0"/>
        <v>0.2619153853743638</v>
      </c>
      <c r="L30" s="162"/>
      <c r="M30" s="192">
        <f t="shared" si="3"/>
        <v>-21454.3</v>
      </c>
    </row>
    <row r="31" spans="1:13" ht="25.5">
      <c r="A31" s="191" t="s">
        <v>114</v>
      </c>
      <c r="B31" s="159">
        <v>15000</v>
      </c>
      <c r="C31" s="159">
        <v>11512.2</v>
      </c>
      <c r="D31" s="160">
        <f aca="true" t="shared" si="4" ref="D31:D37">C31/B31/100%</f>
        <v>0.76748</v>
      </c>
      <c r="E31" s="8"/>
      <c r="F31" s="8"/>
      <c r="G31" s="8"/>
      <c r="H31" s="8"/>
      <c r="I31" s="159">
        <v>7000</v>
      </c>
      <c r="J31" s="159">
        <v>4070.4</v>
      </c>
      <c r="K31" s="160">
        <f t="shared" si="0"/>
        <v>0.5814857142857143</v>
      </c>
      <c r="L31" s="162">
        <f>J31/C31</f>
        <v>0.35357273153697816</v>
      </c>
      <c r="M31" s="192">
        <f t="shared" si="3"/>
        <v>-7441.800000000001</v>
      </c>
    </row>
    <row r="32" spans="1:13" ht="25.5">
      <c r="A32" s="191" t="s">
        <v>115</v>
      </c>
      <c r="B32" s="159">
        <v>0</v>
      </c>
      <c r="C32" s="159">
        <v>0</v>
      </c>
      <c r="D32" s="160"/>
      <c r="E32" s="8"/>
      <c r="F32" s="8"/>
      <c r="G32" s="8"/>
      <c r="H32" s="8"/>
      <c r="I32" s="159">
        <v>0</v>
      </c>
      <c r="J32" s="159">
        <v>0</v>
      </c>
      <c r="K32" s="160"/>
      <c r="L32" s="162"/>
      <c r="M32" s="192">
        <f t="shared" si="3"/>
        <v>0</v>
      </c>
    </row>
    <row r="33" spans="1:13" ht="12.75">
      <c r="A33" s="191" t="s">
        <v>97</v>
      </c>
      <c r="B33" s="159">
        <v>18020</v>
      </c>
      <c r="C33" s="159">
        <v>5749.9</v>
      </c>
      <c r="D33" s="160">
        <f t="shared" si="4"/>
        <v>0.3190843507214206</v>
      </c>
      <c r="E33" s="8"/>
      <c r="F33" s="8"/>
      <c r="G33" s="8"/>
      <c r="H33" s="8"/>
      <c r="I33" s="159">
        <v>15667</v>
      </c>
      <c r="J33" s="159">
        <v>13642.8</v>
      </c>
      <c r="K33" s="160">
        <f t="shared" si="0"/>
        <v>0.8707984936490712</v>
      </c>
      <c r="L33" s="162">
        <f>J33/C33</f>
        <v>2.3727021339501557</v>
      </c>
      <c r="M33" s="192">
        <f t="shared" si="3"/>
        <v>7892.9</v>
      </c>
    </row>
    <row r="34" spans="1:13" ht="13.5" thickBot="1">
      <c r="A34" s="195" t="s">
        <v>7</v>
      </c>
      <c r="B34" s="166">
        <v>0</v>
      </c>
      <c r="C34" s="166">
        <v>116.5</v>
      </c>
      <c r="D34" s="178"/>
      <c r="E34" s="8"/>
      <c r="F34" s="8"/>
      <c r="G34" s="8"/>
      <c r="H34" s="8"/>
      <c r="I34" s="166"/>
      <c r="J34" s="166">
        <v>67.7</v>
      </c>
      <c r="K34" s="178"/>
      <c r="L34" s="168"/>
      <c r="M34" s="196">
        <f t="shared" si="3"/>
        <v>-48.8</v>
      </c>
    </row>
    <row r="35" spans="1:13" ht="13.5" thickBot="1">
      <c r="A35" s="172" t="s">
        <v>102</v>
      </c>
      <c r="B35" s="173">
        <f>SUM(B19:B34)</f>
        <v>549644</v>
      </c>
      <c r="C35" s="173">
        <f>SUM(C19:C34)</f>
        <v>281334.8</v>
      </c>
      <c r="D35" s="174">
        <f t="shared" si="4"/>
        <v>0.5118491241603655</v>
      </c>
      <c r="E35" s="175"/>
      <c r="F35" s="175"/>
      <c r="G35" s="175"/>
      <c r="H35" s="175"/>
      <c r="I35" s="173">
        <f>SUM(I19:I34)</f>
        <v>551340.3</v>
      </c>
      <c r="J35" s="173">
        <f>SUM(J19:J34)</f>
        <v>216394.3</v>
      </c>
      <c r="K35" s="174">
        <f t="shared" si="0"/>
        <v>0.3924877249132704</v>
      </c>
      <c r="L35" s="176">
        <f>J35/C35</f>
        <v>0.7691700422414859</v>
      </c>
      <c r="M35" s="177">
        <f t="shared" si="3"/>
        <v>-64940.5</v>
      </c>
    </row>
    <row r="36" spans="1:13" ht="13.5" thickBot="1">
      <c r="A36" s="180" t="s">
        <v>103</v>
      </c>
      <c r="B36" s="181">
        <f>SUM(B18+B35)</f>
        <v>1340600</v>
      </c>
      <c r="C36" s="181">
        <f>SUM(C18+C35)</f>
        <v>791917.7</v>
      </c>
      <c r="D36" s="182">
        <f t="shared" si="4"/>
        <v>0.5907188572281068</v>
      </c>
      <c r="E36" s="179"/>
      <c r="F36" s="179"/>
      <c r="G36" s="179"/>
      <c r="H36" s="179"/>
      <c r="I36" s="181">
        <f>SUM(I18+I35)</f>
        <v>1365427.9</v>
      </c>
      <c r="J36" s="181">
        <f>SUM(J18+J35)</f>
        <v>758490.3999999999</v>
      </c>
      <c r="K36" s="182">
        <f t="shared" si="0"/>
        <v>0.5554964857536601</v>
      </c>
      <c r="L36" s="183">
        <f>J36/C36</f>
        <v>0.9577894268558462</v>
      </c>
      <c r="M36" s="184">
        <f t="shared" si="3"/>
        <v>-33427.30000000005</v>
      </c>
    </row>
    <row r="37" spans="1:13" ht="13.5" thickBot="1">
      <c r="A37" s="172" t="s">
        <v>104</v>
      </c>
      <c r="B37" s="173">
        <f>SUM(B38:B43)</f>
        <v>1210051.7</v>
      </c>
      <c r="C37" s="173">
        <f>SUM(C38:C43)</f>
        <v>688815.8999999999</v>
      </c>
      <c r="D37" s="174">
        <f t="shared" si="4"/>
        <v>0.5692450165559041</v>
      </c>
      <c r="E37" s="175"/>
      <c r="F37" s="175"/>
      <c r="G37" s="175"/>
      <c r="H37" s="175"/>
      <c r="I37" s="173">
        <f>SUM(I38:I43)</f>
        <v>1289711.6</v>
      </c>
      <c r="J37" s="173">
        <f>SUM(J38:J43)</f>
        <v>733922.4</v>
      </c>
      <c r="K37" s="174">
        <f t="shared" si="0"/>
        <v>0.5690593152763765</v>
      </c>
      <c r="L37" s="176">
        <f>J37/C37</f>
        <v>1.065484115567019</v>
      </c>
      <c r="M37" s="177">
        <f t="shared" si="3"/>
        <v>45106.50000000012</v>
      </c>
    </row>
    <row r="38" spans="1:13" ht="12.75">
      <c r="A38" s="200" t="s">
        <v>106</v>
      </c>
      <c r="B38" s="169">
        <v>95034.6</v>
      </c>
      <c r="C38" s="169">
        <v>26886.7</v>
      </c>
      <c r="D38" s="185">
        <f>C38/B38/100%</f>
        <v>0.28291485416890266</v>
      </c>
      <c r="E38" s="8"/>
      <c r="F38" s="8"/>
      <c r="G38" s="8"/>
      <c r="H38" s="8"/>
      <c r="I38" s="169">
        <v>124795.6</v>
      </c>
      <c r="J38" s="169">
        <v>12390.5</v>
      </c>
      <c r="K38" s="185">
        <f>J38/I38/100%</f>
        <v>0.09928635304449836</v>
      </c>
      <c r="L38" s="171"/>
      <c r="M38" s="198">
        <f t="shared" si="3"/>
        <v>-14496.2</v>
      </c>
    </row>
    <row r="39" spans="1:13" ht="12.75">
      <c r="A39" s="201" t="s">
        <v>107</v>
      </c>
      <c r="B39" s="159">
        <v>1071898</v>
      </c>
      <c r="C39" s="159">
        <v>641949.5</v>
      </c>
      <c r="D39" s="160">
        <f>C39/B39/100%</f>
        <v>0.5988904727875227</v>
      </c>
      <c r="E39" s="8"/>
      <c r="F39" s="8"/>
      <c r="G39" s="8"/>
      <c r="H39" s="8"/>
      <c r="I39" s="159">
        <v>1155416</v>
      </c>
      <c r="J39" s="159">
        <v>712149.9</v>
      </c>
      <c r="K39" s="160">
        <f>J39/I39/100%</f>
        <v>0.616358004389761</v>
      </c>
      <c r="L39" s="163">
        <f>J39/C39</f>
        <v>1.1093550193589994</v>
      </c>
      <c r="M39" s="192">
        <f t="shared" si="3"/>
        <v>70200.40000000002</v>
      </c>
    </row>
    <row r="40" spans="1:13" ht="12.75">
      <c r="A40" s="201" t="s">
        <v>105</v>
      </c>
      <c r="B40" s="159">
        <v>43119.9</v>
      </c>
      <c r="C40" s="159">
        <v>19883.8</v>
      </c>
      <c r="D40" s="160">
        <f>C40/B40/100%</f>
        <v>0.4611281566051869</v>
      </c>
      <c r="E40" s="8"/>
      <c r="F40" s="8"/>
      <c r="G40" s="8"/>
      <c r="H40" s="8"/>
      <c r="I40" s="159">
        <v>9500</v>
      </c>
      <c r="J40" s="159">
        <v>9500</v>
      </c>
      <c r="K40" s="160">
        <f>J40/I40/100%</f>
        <v>1</v>
      </c>
      <c r="L40" s="162"/>
      <c r="M40" s="192">
        <f t="shared" si="3"/>
        <v>-10383.8</v>
      </c>
    </row>
    <row r="41" spans="1:13" ht="12.75">
      <c r="A41" s="191" t="s">
        <v>129</v>
      </c>
      <c r="B41" s="159"/>
      <c r="C41" s="159">
        <v>0</v>
      </c>
      <c r="D41" s="160"/>
      <c r="E41" s="8"/>
      <c r="F41" s="8"/>
      <c r="G41" s="8"/>
      <c r="H41" s="8"/>
      <c r="I41" s="159"/>
      <c r="J41" s="159">
        <v>40.7</v>
      </c>
      <c r="K41" s="160"/>
      <c r="L41" s="162"/>
      <c r="M41" s="192">
        <f t="shared" si="3"/>
        <v>40.7</v>
      </c>
    </row>
    <row r="42" spans="1:13" ht="12.75">
      <c r="A42" s="191" t="s">
        <v>111</v>
      </c>
      <c r="B42" s="159">
        <v>0</v>
      </c>
      <c r="C42" s="159">
        <v>96.7</v>
      </c>
      <c r="D42" s="160"/>
      <c r="E42" s="8"/>
      <c r="F42" s="8"/>
      <c r="G42" s="8"/>
      <c r="H42" s="8"/>
      <c r="I42" s="159">
        <v>0</v>
      </c>
      <c r="J42" s="159">
        <v>196.3</v>
      </c>
      <c r="K42" s="160"/>
      <c r="L42" s="162"/>
      <c r="M42" s="192">
        <f t="shared" si="3"/>
        <v>99.60000000000001</v>
      </c>
    </row>
    <row r="43" spans="1:13" ht="13.5" thickBot="1">
      <c r="A43" s="195" t="s">
        <v>94</v>
      </c>
      <c r="B43" s="166">
        <v>-0.8</v>
      </c>
      <c r="C43" s="166">
        <v>-0.8</v>
      </c>
      <c r="D43" s="178">
        <f>C43/B43/100%</f>
        <v>1</v>
      </c>
      <c r="E43" s="8"/>
      <c r="F43" s="8"/>
      <c r="G43" s="8"/>
      <c r="H43" s="8"/>
      <c r="I43" s="166">
        <v>0</v>
      </c>
      <c r="J43" s="166">
        <v>-355</v>
      </c>
      <c r="K43" s="178"/>
      <c r="L43" s="168"/>
      <c r="M43" s="196">
        <f t="shared" si="3"/>
        <v>-354.2</v>
      </c>
    </row>
    <row r="44" spans="1:13" ht="13.5" thickBot="1">
      <c r="A44" s="186" t="s">
        <v>108</v>
      </c>
      <c r="B44" s="173">
        <f>SUM(B37+B36)</f>
        <v>2550651.7</v>
      </c>
      <c r="C44" s="173">
        <f>SUM(C37+C36)</f>
        <v>1480733.5999999999</v>
      </c>
      <c r="D44" s="174">
        <f>C44/B44/100%</f>
        <v>0.580531477504357</v>
      </c>
      <c r="E44" s="175"/>
      <c r="F44" s="175"/>
      <c r="G44" s="175"/>
      <c r="H44" s="175"/>
      <c r="I44" s="173">
        <f>SUM(I37+I36)</f>
        <v>2655139.5</v>
      </c>
      <c r="J44" s="173">
        <f>SUM(J37+J36)</f>
        <v>1492412.7999999998</v>
      </c>
      <c r="K44" s="174">
        <f>J44/I44/100%</f>
        <v>0.5620845157100031</v>
      </c>
      <c r="L44" s="176">
        <f>J44/C44</f>
        <v>1.0078874417383383</v>
      </c>
      <c r="M44" s="177">
        <f t="shared" si="3"/>
        <v>11679.199999999953</v>
      </c>
    </row>
    <row r="45" spans="2:4" ht="12.75">
      <c r="B45" s="155"/>
      <c r="D45" s="153"/>
    </row>
    <row r="46" spans="1:4" ht="12.75">
      <c r="A46" s="101"/>
      <c r="B46" s="101"/>
      <c r="C46" s="101"/>
      <c r="D46" s="153"/>
    </row>
    <row r="47" spans="1:4" ht="12.75">
      <c r="A47" s="101"/>
      <c r="B47" s="101"/>
      <c r="C47" s="101"/>
      <c r="D47" s="153"/>
    </row>
    <row r="48" spans="1:4" ht="12.75">
      <c r="A48" s="101"/>
      <c r="B48" s="101"/>
      <c r="C48" s="101"/>
      <c r="D48" s="153"/>
    </row>
    <row r="49" spans="1:4" ht="12.75">
      <c r="A49" s="101"/>
      <c r="B49" s="101"/>
      <c r="C49" s="101"/>
      <c r="D49" s="153"/>
    </row>
    <row r="50" spans="1:4" ht="12.75">
      <c r="A50" s="101"/>
      <c r="B50" s="101"/>
      <c r="C50" s="101"/>
      <c r="D50" s="153"/>
    </row>
    <row r="51" spans="1:4" ht="12.75">
      <c r="A51" s="101"/>
      <c r="B51" s="101"/>
      <c r="C51" s="101"/>
      <c r="D51" s="153"/>
    </row>
    <row r="52" spans="1:3" ht="12.75">
      <c r="A52" s="101"/>
      <c r="B52" s="101"/>
      <c r="C52" s="101"/>
    </row>
    <row r="53" spans="1:3" ht="12.75">
      <c r="A53" s="101"/>
      <c r="B53" s="101"/>
      <c r="C53" s="101"/>
    </row>
    <row r="54" spans="1:3" ht="12.75">
      <c r="A54" s="101"/>
      <c r="B54" s="101"/>
      <c r="C54" s="101"/>
    </row>
    <row r="55" spans="1:3" ht="12.75">
      <c r="A55" s="101"/>
      <c r="B55" s="101"/>
      <c r="C55" s="101"/>
    </row>
    <row r="56" spans="1:3" ht="12.75">
      <c r="A56" s="101"/>
      <c r="B56" s="101"/>
      <c r="C56" s="101"/>
    </row>
    <row r="57" spans="1:3" ht="12.75">
      <c r="A57" s="101"/>
      <c r="B57" s="101"/>
      <c r="C57" s="101"/>
    </row>
    <row r="58" spans="1:3" ht="12.75">
      <c r="A58" s="101"/>
      <c r="B58" s="101"/>
      <c r="C58" s="101"/>
    </row>
    <row r="59" spans="1:3" ht="12.75">
      <c r="A59" s="101"/>
      <c r="B59" s="101"/>
      <c r="C59" s="101"/>
    </row>
    <row r="60" spans="1:3" ht="12.75">
      <c r="A60" s="101"/>
      <c r="B60" s="101"/>
      <c r="C60" s="101"/>
    </row>
    <row r="61" spans="1:3" ht="12.75">
      <c r="A61" s="101"/>
      <c r="B61" s="101"/>
      <c r="C61" s="101"/>
    </row>
    <row r="62" spans="1:3" ht="12.75">
      <c r="A62" s="101"/>
      <c r="B62" s="101"/>
      <c r="C62" s="101"/>
    </row>
    <row r="63" ht="12.75">
      <c r="D63" s="115"/>
    </row>
    <row r="64" spans="1:4" ht="15.75">
      <c r="A64" s="203"/>
      <c r="B64" s="203"/>
      <c r="C64" s="203"/>
      <c r="D64" s="204"/>
    </row>
    <row r="65" spans="1:4" ht="15.75">
      <c r="A65" s="156"/>
      <c r="B65" s="156"/>
      <c r="C65" s="156"/>
      <c r="D65" s="115"/>
    </row>
    <row r="66" spans="1:4" ht="15.75">
      <c r="A66" s="129"/>
      <c r="B66" s="129"/>
      <c r="C66" s="129"/>
      <c r="D66" s="115"/>
    </row>
    <row r="67" ht="12.75">
      <c r="D67"/>
    </row>
    <row r="68" ht="12.75">
      <c r="D68"/>
    </row>
    <row r="69" ht="12.75">
      <c r="D69"/>
    </row>
    <row r="70" ht="12.75">
      <c r="D70"/>
    </row>
    <row r="71" ht="12.75">
      <c r="D71"/>
    </row>
    <row r="72" ht="12.75">
      <c r="D72"/>
    </row>
    <row r="73" ht="12.75">
      <c r="D73"/>
    </row>
    <row r="74" ht="12.75">
      <c r="D74"/>
    </row>
    <row r="75" ht="12.75">
      <c r="D75"/>
    </row>
    <row r="76" ht="12.75">
      <c r="D76"/>
    </row>
    <row r="77" ht="12.75">
      <c r="D77"/>
    </row>
    <row r="78" ht="12.75">
      <c r="D78"/>
    </row>
    <row r="79" ht="12.75">
      <c r="D79"/>
    </row>
    <row r="80" ht="12.75">
      <c r="D80"/>
    </row>
    <row r="81" ht="12.75">
      <c r="D81"/>
    </row>
    <row r="82" ht="12.75">
      <c r="D82"/>
    </row>
    <row r="83" ht="12.75">
      <c r="D83"/>
    </row>
    <row r="84" ht="12.75">
      <c r="D84"/>
    </row>
    <row r="85" ht="12.75">
      <c r="D85"/>
    </row>
    <row r="86" ht="12.75">
      <c r="D86"/>
    </row>
    <row r="87" ht="12.75">
      <c r="D87"/>
    </row>
    <row r="88" ht="12.75">
      <c r="D88"/>
    </row>
    <row r="89" ht="12.75">
      <c r="D89"/>
    </row>
    <row r="90" ht="12.75">
      <c r="D90"/>
    </row>
    <row r="91" ht="12.75">
      <c r="D91"/>
    </row>
    <row r="92" ht="12.75">
      <c r="D92"/>
    </row>
    <row r="93" ht="12.75">
      <c r="D93"/>
    </row>
    <row r="94" ht="12.75">
      <c r="D94"/>
    </row>
    <row r="95" ht="12.75">
      <c r="D95"/>
    </row>
    <row r="96" ht="12.75">
      <c r="D96"/>
    </row>
    <row r="97" ht="12.75">
      <c r="D97"/>
    </row>
    <row r="98" ht="12.75">
      <c r="D98"/>
    </row>
    <row r="99" ht="12.75">
      <c r="D99"/>
    </row>
    <row r="100" ht="12.75">
      <c r="D100"/>
    </row>
    <row r="101" ht="12.75">
      <c r="D101"/>
    </row>
    <row r="102" ht="12.75">
      <c r="D102"/>
    </row>
    <row r="103" ht="12.75">
      <c r="D103"/>
    </row>
    <row r="104" ht="12.75">
      <c r="D104"/>
    </row>
    <row r="105" ht="12.75">
      <c r="D105"/>
    </row>
    <row r="106" ht="12.75">
      <c r="D106"/>
    </row>
    <row r="107" ht="12.75">
      <c r="D107"/>
    </row>
    <row r="108" ht="12.75">
      <c r="D108"/>
    </row>
    <row r="109" ht="12.75">
      <c r="D109"/>
    </row>
    <row r="110" ht="12.75">
      <c r="D110"/>
    </row>
    <row r="111" ht="12.75">
      <c r="D111"/>
    </row>
    <row r="112" ht="12.75">
      <c r="D112"/>
    </row>
    <row r="113" ht="12.75">
      <c r="D113"/>
    </row>
    <row r="114" ht="12.75">
      <c r="D114"/>
    </row>
    <row r="115" ht="12.75">
      <c r="D115"/>
    </row>
    <row r="116" ht="12.75">
      <c r="D116"/>
    </row>
    <row r="117" ht="12.75">
      <c r="D117"/>
    </row>
    <row r="118" ht="12.75">
      <c r="D118"/>
    </row>
    <row r="119" ht="12.75">
      <c r="D119"/>
    </row>
    <row r="120" ht="12.75">
      <c r="D120"/>
    </row>
    <row r="121" ht="12.75">
      <c r="D121"/>
    </row>
  </sheetData>
  <sheetProtection/>
  <mergeCells count="11">
    <mergeCell ref="M3:M5"/>
    <mergeCell ref="K3:K5"/>
    <mergeCell ref="A2:K2"/>
    <mergeCell ref="J3:J5"/>
    <mergeCell ref="D3:D5"/>
    <mergeCell ref="A64:D64"/>
    <mergeCell ref="I3:I5"/>
    <mergeCell ref="A3:A5"/>
    <mergeCell ref="B3:B5"/>
    <mergeCell ref="C3:C5"/>
    <mergeCell ref="L3:L5"/>
  </mergeCells>
  <printOptions/>
  <pageMargins left="0.1968503937007874" right="0.15748031496062992" top="0" bottom="0" header="0.15748031496062992" footer="0.118110236220472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Бочкарева А. А.</dc:creator>
  <cp:keywords/>
  <dc:description/>
  <cp:lastModifiedBy>Кригер О. А.</cp:lastModifiedBy>
  <cp:lastPrinted>2017-08-04T14:55:30Z</cp:lastPrinted>
  <dcterms:created xsi:type="dcterms:W3CDTF">1998-12-22T06:31:00Z</dcterms:created>
  <dcterms:modified xsi:type="dcterms:W3CDTF">2017-09-26T11:42:14Z</dcterms:modified>
  <cp:category/>
  <cp:version/>
  <cp:contentType/>
  <cp:contentStatus/>
</cp:coreProperties>
</file>