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18.09." sheetId="5" r:id="rId5"/>
    <sheet name="расшифровка по штрафам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'18.09.'!$A$1:$M$44</definedName>
  </definedNames>
  <calcPr fullCalcOnLoad="1"/>
</workbook>
</file>

<file path=xl/sharedStrings.xml><?xml version="1.0" encoding="utf-8"?>
<sst xmlns="http://schemas.openxmlformats.org/spreadsheetml/2006/main" count="245" uniqueCount="159">
  <si>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</si>
  <si>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</si>
  <si>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</si>
  <si>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</si>
  <si>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</si>
  <si>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</si>
  <si>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</si>
  <si>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</si>
  <si>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</si>
  <si>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</si>
  <si>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</si>
  <si>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</si>
  <si>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</si>
  <si>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</si>
  <si>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</si>
  <si>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</si>
  <si>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</si>
  <si>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</si>
  <si>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</si>
  <si>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</si>
  <si>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</si>
  <si>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</si>
  <si>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</si>
  <si>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</si>
  <si>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</si>
  <si>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</si>
  <si>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</si>
  <si>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</si>
  <si>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</si>
  <si>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</si>
  <si>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</si>
  <si>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</si>
  <si>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</si>
  <si>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</si>
  <si>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</si>
  <si>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</si>
  <si>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</si>
  <si>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</si>
  <si>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</si>
  <si>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</si>
  <si>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</si>
  <si>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</si>
  <si>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</si>
  <si>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</si>
  <si>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</si>
  <si>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</si>
  <si>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</si>
  <si>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</si>
  <si>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</si>
  <si>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</si>
  <si>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</si>
  <si>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</si>
  <si>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</si>
  <si>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</si>
  <si>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</si>
  <si>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</si>
  <si>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</si>
  <si>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</si>
  <si>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</si>
  <si>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</si>
  <si>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</si>
  <si>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</si>
  <si>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</si>
  <si>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</si>
  <si>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</si>
  <si>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</si>
  <si>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</si>
  <si>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</si>
  <si>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</si>
  <si>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</si>
  <si>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</si>
  <si>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</si>
  <si>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</si>
  <si>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</si>
  <si>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</si>
  <si>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</si>
  <si>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</si>
  <si>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</si>
  <si>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</si>
  <si>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</si>
  <si>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</si>
  <si>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</si>
  <si>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</si>
  <si>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</si>
  <si>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</si>
  <si>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</si>
  <si>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</si>
  <si>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</si>
  <si>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</si>
  <si>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</si>
  <si>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</si>
  <si>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</si>
  <si>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</si>
  <si>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</si>
  <si>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</si>
  <si>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</si>
  <si>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</si>
  <si>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</si>
  <si>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</si>
  <si>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</si>
  <si>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</si>
  <si>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</si>
  <si>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</si>
  <si>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</si>
  <si>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</si>
  <si>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</si>
  <si>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</si>
  <si>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</si>
  <si>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</si>
  <si>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</si>
  <si>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</si>
  <si>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</si>
  <si>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</si>
  <si>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</si>
  <si>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</si>
  <si>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</si>
  <si>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</si>
  <si>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Единый сельскохозяйственный налог</t>
  </si>
  <si>
    <t>Бюджетные назначения 2016 года</t>
  </si>
  <si>
    <t>Бюджетные значения 2017 года</t>
  </si>
  <si>
    <r>
      <t>%</t>
    </r>
    <r>
      <rPr>
        <b/>
        <sz val="10"/>
        <rFont val="Arial Cyr"/>
        <family val="2"/>
      </rPr>
      <t xml:space="preserve">   исп.2016</t>
    </r>
  </si>
  <si>
    <r>
      <t>%</t>
    </r>
    <r>
      <rPr>
        <b/>
        <sz val="10"/>
        <rFont val="Arial Cyr"/>
        <family val="2"/>
      </rPr>
      <t xml:space="preserve"> исп. 2017</t>
    </r>
  </si>
  <si>
    <r>
      <t>%</t>
    </r>
    <r>
      <rPr>
        <b/>
        <sz val="10"/>
        <rFont val="Arial Cyr"/>
        <family val="2"/>
      </rPr>
      <t xml:space="preserve">   исп. 2017/2016</t>
    </r>
  </si>
  <si>
    <t xml:space="preserve"> </t>
  </si>
  <si>
    <t>Доходы от платных услуг</t>
  </si>
  <si>
    <t>Откл.2017 
к 2016 
тыс. руб.</t>
  </si>
  <si>
    <t>Прочие поступления от использования имущества (соцнайм)</t>
  </si>
  <si>
    <t>Прочие поступления от использования имущества (реклама)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</si>
  <si>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</si>
  <si>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r>
      <rPr>
        <b/>
        <sz val="10"/>
        <rFont val="Arial Cyr"/>
        <family val="0"/>
      </rPr>
      <t>ТЕРРИТОРИАЛЬНЫМИ ОРГАНАМИ МЧС РОССИИ
И ФЕДЕРАЛЬНЫМИ ГОСУДАРСТВЕННЫМИ КАЗЕННЫМИ УЧРЕЖДЕНИЯМИ, НАХОДЯЩИМИСЯ В ВЕДЕНИИ МЧС РОССИИ 
177 1 16 90040 04 0000 140</t>
    </r>
    <r>
      <rPr>
        <sz val="10"/>
        <rFont val="Arial Cyr"/>
        <family val="0"/>
      </rPr>
      <t xml:space="preserve">
Прочие поступления от денежных взысканий (штрафов) и иных сумм в возмещение ущерба, зачисляемые в бюджеты городских округов 
</t>
    </r>
    <r>
      <rPr>
        <sz val="8"/>
        <rFont val="Arial Cyr"/>
        <family val="0"/>
      </rPr>
      <t xml:space="preserve">Денежные взыскания (штрафы) за нарушения Правил пользования маломерными судами на водных объектах Российской Федерации; за невыполнение требований должностного лица органа, осуществляющего государственный надзор (контроль),налагаемые уполномоченными лицами федеральных государственных казенных учреждений (контроль)
</t>
    </r>
  </si>
  <si>
    <r>
      <t xml:space="preserve">Федеральная служба войск национальной гвардии Российской Федерации 180 1 16 90040 04 0000 140
</t>
    </r>
    <r>
      <rPr>
        <sz val="8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</si>
  <si>
    <r>
      <t xml:space="preserve">Министерство потребительского рынка и услуг Московской области 029 1 16 90040 04 0000 140
</t>
    </r>
    <r>
      <rPr>
        <sz val="8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</si>
  <si>
    <r>
      <t xml:space="preserve">Администрация городского Реутов 001 1 16 90040 04 0000 140
</t>
    </r>
    <r>
      <rPr>
        <sz val="8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  <r>
      <rPr>
        <b/>
        <sz val="8"/>
        <rFont val="Arial Cyr"/>
        <family val="0"/>
      </rPr>
      <t xml:space="preserve">
</t>
    </r>
  </si>
  <si>
    <t>Всего по прочим поступлениям от денежных взысканий (штрафов) и иных сумм в возмещение ущерба, зачисляемые в бюджеты городских округов</t>
  </si>
  <si>
    <r>
      <rPr>
        <b/>
        <sz val="10"/>
        <rFont val="Arial Cyr"/>
        <family val="0"/>
      </rPr>
      <t>000 1 16 51020 01 0000 140</t>
    </r>
    <r>
      <rPr>
        <sz val="10"/>
        <rFont val="Arial Cyr"/>
        <family val="0"/>
      </rPr>
      <t xml:space="preserve"> 
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  </r>
  </si>
  <si>
    <r>
      <rPr>
        <b/>
        <sz val="10"/>
        <rFont val="Arial Cyr"/>
        <family val="0"/>
      </rPr>
      <t>000 1 16 43000 01 0000 140</t>
    </r>
    <r>
      <rPr>
        <sz val="10"/>
        <rFont val="Arial Cyr"/>
        <family val="0"/>
      </rPr>
      <t xml:space="preserve">
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  </r>
  </si>
  <si>
    <r>
      <rPr>
        <b/>
        <sz val="10"/>
        <rFont val="Arial Cyr"/>
        <family val="0"/>
      </rPr>
      <t>Главное контрольное управление Московской области 
810 116 33040 04 0000 140</t>
    </r>
    <r>
      <rPr>
        <sz val="10"/>
        <rFont val="Arial Cyr"/>
        <family val="0"/>
      </rPr>
      <t xml:space="preserve">
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  </r>
  </si>
  <si>
    <r>
      <t>Федеральная служба по надзору в сфере транспорта</t>
    </r>
    <r>
      <rPr>
        <sz val="10"/>
        <rFont val="Arial Cyr"/>
        <family val="0"/>
      </rPr>
      <t xml:space="preserve"> 
</t>
    </r>
    <r>
      <rPr>
        <b/>
        <sz val="10"/>
        <rFont val="Arial Cyr"/>
        <family val="0"/>
      </rPr>
      <t xml:space="preserve">106 116 30013 01 6000 140 </t>
    </r>
    <r>
      <rPr>
        <sz val="10"/>
        <rFont val="Arial Cyr"/>
        <family val="0"/>
      </rPr>
      <t xml:space="preserve">
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  </r>
    <r>
      <rPr>
        <b/>
        <sz val="10"/>
        <rFont val="Arial Cyr"/>
        <family val="0"/>
      </rPr>
      <t xml:space="preserve">
</t>
    </r>
  </si>
  <si>
    <r>
      <t xml:space="preserve">Федеральная служба государственной регистрации, кадастра и картографии 321 116 25060 01 0000 140
</t>
    </r>
    <r>
      <rPr>
        <sz val="10"/>
        <rFont val="Arial Cyr"/>
        <family val="0"/>
      </rPr>
      <t>Денежные взыскания (штрафы) за нарушение земельного законодательства</t>
    </r>
    <r>
      <rPr>
        <b/>
        <sz val="10"/>
        <rFont val="Arial Cyr"/>
        <family val="0"/>
      </rPr>
      <t xml:space="preserve">
</t>
    </r>
  </si>
  <si>
    <r>
      <rPr>
        <b/>
        <sz val="10"/>
        <rFont val="Arial Cyr"/>
        <family val="0"/>
      </rPr>
      <t>Федеральная служба по надзору в сфере природопользования 048 116 25050 01 0000 140</t>
    </r>
    <r>
      <rPr>
        <sz val="10"/>
        <rFont val="Arial Cyr"/>
        <family val="0"/>
      </rPr>
      <t xml:space="preserve">
Денежные взыскания (штрафы) за нарушение законодательства в области охраны окружающей среды</t>
    </r>
  </si>
  <si>
    <r>
      <rPr>
        <b/>
        <sz val="10"/>
        <rFont val="Arial Cyr"/>
        <family val="0"/>
      </rPr>
      <t>Федеральная налоговая служба 182 1 16 06000 01 0000 140</t>
    </r>
    <r>
      <rPr>
        <sz val="10"/>
        <rFont val="Arial Cyr"/>
        <family val="0"/>
      </rPr>
      <t xml:space="preserve">
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  </r>
  </si>
  <si>
    <r>
      <rPr>
        <b/>
        <sz val="10"/>
        <rFont val="Arial Cyr"/>
        <family val="0"/>
      </rPr>
      <t>Федеральная налоговая служба 182 1 16 03030 01 0000 140</t>
    </r>
    <r>
      <rPr>
        <sz val="10"/>
        <rFont val="Arial Cyr"/>
        <family val="0"/>
      </rPr>
      <t xml:space="preserve">
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  </r>
  </si>
  <si>
    <r>
      <t xml:space="preserve">Федеральная налоговая служба 182 1 16 03010 01 0000 140; 
</t>
    </r>
    <r>
      <rPr>
        <sz val="10"/>
        <rFont val="Arial Cyr"/>
        <family val="0"/>
      </rPr>
      <t xml:space="preserve">Денежные взыскания (штрафы) за нарушение законодательства о налогах и сборах, предусмотренные статьями 116, 118, пунктами 1 и 2 статьи 120, статьями 125, 126, 128, 129, 129.1, 132, 133, 134, 135, 135.1 Налогового кодекса Российской Федерации </t>
    </r>
  </si>
  <si>
    <t xml:space="preserve">Штрафы, санкции, возмещение ущерба, в том числе </t>
  </si>
  <si>
    <t>Прочие безвозмездные поступления</t>
  </si>
  <si>
    <t>Федеральная налоговая служба  182 1 16 90040 04 0000 140</t>
  </si>
  <si>
    <t>Прочие доходы от компенсации затрат бюджетов городских округов</t>
  </si>
  <si>
    <t>Исполнено на 18.09.2017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</si>
  <si>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</si>
  <si>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</si>
  <si>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</si>
  <si>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</si>
  <si>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</si>
  <si>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</si>
  <si>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</t>
    </r>
  </si>
  <si>
    <t>Доходы от сдачи в аренду имущества,  составляющего казну городских округов (за исключением земельных участков)</t>
  </si>
  <si>
    <t xml:space="preserve"> Исполнено   на 01.10.2016</t>
  </si>
  <si>
    <t>Исполнено на 01.10.2017</t>
  </si>
  <si>
    <t xml:space="preserve">                                                   Сравнительный анализ доходов бюджета  на 01.10.2017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</si>
</sst>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wrapText="1"/>
    </xf>
    <xf numFmtId="0" fontId="0" fillId="0" borderId="46" xfId="0" applyBorder="1" applyAlignment="1">
      <alignment/>
    </xf>
    <xf numFmtId="181" fontId="0" fillId="0" borderId="46" xfId="0" applyNumberFormat="1" applyFill="1" applyBorder="1" applyAlignment="1">
      <alignment/>
    </xf>
    <xf numFmtId="181" fontId="0" fillId="0" borderId="46" xfId="0" applyNumberFormat="1" applyBorder="1" applyAlignment="1">
      <alignment/>
    </xf>
    <xf numFmtId="0" fontId="0" fillId="0" borderId="46" xfId="0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1" fillId="0" borderId="46" xfId="0" applyFont="1" applyBorder="1" applyAlignment="1">
      <alignment wrapText="1"/>
    </xf>
    <xf numFmtId="0" fontId="0" fillId="0" borderId="46" xfId="0" applyFont="1" applyBorder="1" applyAlignment="1">
      <alignment wrapText="1"/>
    </xf>
    <xf numFmtId="180" fontId="0" fillId="0" borderId="46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80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1" fillId="0" borderId="47" xfId="0" applyFont="1" applyBorder="1" applyAlignment="1">
      <alignment wrapText="1"/>
    </xf>
    <xf numFmtId="180" fontId="1" fillId="0" borderId="48" xfId="0" applyNumberFormat="1" applyFont="1" applyBorder="1" applyAlignment="1">
      <alignment horizontal="center"/>
    </xf>
    <xf numFmtId="183" fontId="1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3" fontId="1" fillId="0" borderId="48" xfId="0" applyNumberFormat="1" applyFont="1" applyBorder="1" applyAlignment="1">
      <alignment/>
    </xf>
    <xf numFmtId="180" fontId="0" fillId="0" borderId="5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83" fontId="0" fillId="0" borderId="11" xfId="0" applyNumberFormat="1" applyFont="1" applyBorder="1" applyAlignment="1">
      <alignment horizontal="center"/>
    </xf>
    <xf numFmtId="0" fontId="1" fillId="0" borderId="47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203"/>
      <c r="C3" s="203"/>
      <c r="D3" s="203"/>
    </row>
    <row r="4" spans="2:4" s="8" customFormat="1" ht="12.75">
      <c r="B4" s="203"/>
      <c r="C4" s="203"/>
      <c r="D4" s="203"/>
    </row>
    <row r="5" spans="2:4" s="8" customFormat="1" ht="12.75">
      <c r="B5" s="203"/>
      <c r="C5" s="203"/>
      <c r="D5" s="203"/>
    </row>
    <row r="6" spans="1:4" ht="12.75">
      <c r="A6" s="107"/>
      <c r="B6" s="203"/>
      <c r="C6" s="203"/>
      <c r="D6" s="203"/>
    </row>
    <row r="7" spans="1:4" ht="15">
      <c r="A7" s="14"/>
      <c r="B7" s="203"/>
      <c r="C7" s="203"/>
      <c r="D7" s="203"/>
    </row>
    <row r="8" spans="1:4" ht="15.75">
      <c r="A8" s="121" t="s">
        <v>75</v>
      </c>
      <c r="B8" s="203"/>
      <c r="C8" s="203"/>
      <c r="D8" s="203"/>
    </row>
    <row r="9" spans="1:4" ht="15.75">
      <c r="A9" s="129" t="s">
        <v>77</v>
      </c>
      <c r="B9" s="203"/>
      <c r="C9" s="203"/>
      <c r="D9" s="203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203"/>
      <c r="C3" s="203"/>
      <c r="D3" s="203"/>
    </row>
    <row r="4" spans="2:4" s="8" customFormat="1" ht="12.75">
      <c r="B4" s="203"/>
      <c r="C4" s="203"/>
      <c r="D4" s="203"/>
    </row>
    <row r="5" spans="2:4" s="8" customFormat="1" ht="12.75">
      <c r="B5" s="203"/>
      <c r="C5" s="203"/>
      <c r="D5" s="203"/>
    </row>
    <row r="6" spans="1:4" ht="12.75">
      <c r="A6" s="107"/>
      <c r="B6" s="203"/>
      <c r="C6" s="203"/>
      <c r="D6" s="203"/>
    </row>
    <row r="7" spans="1:4" ht="15">
      <c r="A7" s="14"/>
      <c r="B7" s="203" t="s">
        <v>92</v>
      </c>
      <c r="C7" s="203"/>
      <c r="D7" s="203"/>
    </row>
    <row r="8" spans="1:4" ht="15.75">
      <c r="A8" s="13"/>
      <c r="B8" s="203"/>
      <c r="C8" s="203"/>
      <c r="D8" s="203"/>
    </row>
    <row r="9" spans="1:4" ht="15.75">
      <c r="A9" s="13"/>
      <c r="B9" s="203"/>
      <c r="C9" s="203"/>
      <c r="D9" s="203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68.00390625" style="0" customWidth="1"/>
    <col min="2" max="2" width="16.25390625" style="0" customWidth="1"/>
    <col min="3" max="3" width="14.625" style="0" customWidth="1"/>
    <col min="4" max="4" width="10.7539062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4.00390625" style="0" customWidth="1"/>
    <col min="10" max="10" width="14.25390625" style="0" customWidth="1"/>
    <col min="11" max="11" width="8.875" style="0" customWidth="1"/>
    <col min="12" max="12" width="10.75390625" style="0" customWidth="1"/>
    <col min="13" max="13" width="12.00390625" style="0" customWidth="1"/>
  </cols>
  <sheetData>
    <row r="1" ht="0.75" customHeight="1">
      <c r="D1" s="115"/>
    </row>
    <row r="2" spans="1:11" ht="35.25" customHeight="1">
      <c r="A2" s="209" t="s">
        <v>158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3" ht="12.75" customHeight="1">
      <c r="A3" s="210" t="s">
        <v>100</v>
      </c>
      <c r="B3" s="210" t="s">
        <v>118</v>
      </c>
      <c r="C3" s="213" t="s">
        <v>156</v>
      </c>
      <c r="D3" s="204" t="s">
        <v>120</v>
      </c>
      <c r="E3" s="171" t="s">
        <v>98</v>
      </c>
      <c r="F3" s="171"/>
      <c r="G3" s="171"/>
      <c r="H3" s="171"/>
      <c r="I3" s="210" t="s">
        <v>119</v>
      </c>
      <c r="J3" s="210" t="s">
        <v>157</v>
      </c>
      <c r="K3" s="204" t="s">
        <v>121</v>
      </c>
      <c r="L3" s="204" t="s">
        <v>122</v>
      </c>
      <c r="M3" s="205" t="s">
        <v>125</v>
      </c>
    </row>
    <row r="4" spans="1:13" ht="12.75">
      <c r="A4" s="204"/>
      <c r="B4" s="210"/>
      <c r="C4" s="214"/>
      <c r="D4" s="208"/>
      <c r="E4" s="171"/>
      <c r="F4" s="171"/>
      <c r="G4" s="171"/>
      <c r="H4" s="171"/>
      <c r="I4" s="210"/>
      <c r="J4" s="210"/>
      <c r="K4" s="208"/>
      <c r="L4" s="204"/>
      <c r="M4" s="206"/>
    </row>
    <row r="5" spans="1:13" ht="24" customHeight="1">
      <c r="A5" s="204"/>
      <c r="B5" s="210"/>
      <c r="C5" s="215"/>
      <c r="D5" s="208"/>
      <c r="E5" s="171"/>
      <c r="F5" s="171"/>
      <c r="G5" s="171"/>
      <c r="H5" s="171"/>
      <c r="I5" s="210"/>
      <c r="J5" s="210"/>
      <c r="K5" s="208"/>
      <c r="L5" s="204"/>
      <c r="M5" s="207"/>
    </row>
    <row r="6" spans="1:13" ht="12" customHeight="1">
      <c r="A6" s="167">
        <v>1</v>
      </c>
      <c r="B6" s="167">
        <v>5</v>
      </c>
      <c r="C6" s="167">
        <v>6</v>
      </c>
      <c r="D6" s="167">
        <v>7</v>
      </c>
      <c r="I6" s="167">
        <v>8</v>
      </c>
      <c r="J6" s="167">
        <v>9</v>
      </c>
      <c r="K6" s="167">
        <v>10</v>
      </c>
      <c r="L6" s="173">
        <v>11</v>
      </c>
      <c r="M6" s="173">
        <v>12</v>
      </c>
    </row>
    <row r="7" spans="1:13" ht="12.75">
      <c r="A7" s="159" t="s">
        <v>148</v>
      </c>
      <c r="B7" s="157">
        <v>282328</v>
      </c>
      <c r="C7" s="157">
        <v>206039.5</v>
      </c>
      <c r="D7" s="158">
        <f>C7/B7/100%</f>
        <v>0.7297876937462809</v>
      </c>
      <c r="I7" s="157">
        <v>306176</v>
      </c>
      <c r="J7" s="157">
        <v>232122.4</v>
      </c>
      <c r="K7" s="158">
        <f aca="true" t="shared" si="0" ref="K7:K37">J7/I7/100%</f>
        <v>0.7581338837792642</v>
      </c>
      <c r="L7" s="170">
        <f aca="true" t="shared" si="1" ref="L7:L16">J7/C7</f>
        <v>1.1265917457574883</v>
      </c>
      <c r="M7" s="166">
        <f>J7-C7</f>
        <v>26082.899999999994</v>
      </c>
    </row>
    <row r="8" spans="1:13" ht="12.75">
      <c r="A8" s="159" t="s">
        <v>116</v>
      </c>
      <c r="B8" s="157">
        <v>4163</v>
      </c>
      <c r="C8" s="157">
        <v>3353.4</v>
      </c>
      <c r="D8" s="158">
        <f aca="true" t="shared" si="2" ref="D8:D30">C8/B8/100%</f>
        <v>0.8055248618784531</v>
      </c>
      <c r="I8" s="157">
        <v>4395.6</v>
      </c>
      <c r="J8" s="157">
        <v>2549.5</v>
      </c>
      <c r="K8" s="158">
        <f t="shared" si="0"/>
        <v>0.58001183001183</v>
      </c>
      <c r="L8" s="170">
        <f t="shared" si="1"/>
        <v>0.7602731556032684</v>
      </c>
      <c r="M8" s="166">
        <f>J8-C8</f>
        <v>-803.9000000000001</v>
      </c>
    </row>
    <row r="9" spans="1:13" ht="25.5">
      <c r="A9" s="159" t="s">
        <v>149</v>
      </c>
      <c r="B9" s="157">
        <v>142725</v>
      </c>
      <c r="C9" s="157">
        <v>115322.8</v>
      </c>
      <c r="D9" s="158">
        <f t="shared" si="2"/>
        <v>0.808007006480995</v>
      </c>
      <c r="I9" s="157">
        <v>166810</v>
      </c>
      <c r="J9" s="157">
        <v>142325.5</v>
      </c>
      <c r="K9" s="158">
        <f t="shared" si="0"/>
        <v>0.8532192314609436</v>
      </c>
      <c r="L9" s="170">
        <f t="shared" si="1"/>
        <v>1.2341488413392667</v>
      </c>
      <c r="M9" s="166">
        <f>J9-C9</f>
        <v>27002.699999999997</v>
      </c>
    </row>
    <row r="10" spans="1:13" ht="12.75">
      <c r="A10" s="159" t="s">
        <v>150</v>
      </c>
      <c r="B10" s="162">
        <v>72406</v>
      </c>
      <c r="C10" s="162">
        <v>56884.1</v>
      </c>
      <c r="D10" s="158">
        <f>C10/B10/100%</f>
        <v>0.7856268817501312</v>
      </c>
      <c r="I10" s="162">
        <v>61569</v>
      </c>
      <c r="J10" s="162">
        <v>52318</v>
      </c>
      <c r="K10" s="158">
        <f>J10/I10/100%</f>
        <v>0.8497458136399811</v>
      </c>
      <c r="L10" s="170">
        <f t="shared" si="1"/>
        <v>0.9197297663143128</v>
      </c>
      <c r="M10" s="166">
        <f>J10-C10</f>
        <v>-4566.0999999999985</v>
      </c>
    </row>
    <row r="11" spans="1:13" ht="12.75">
      <c r="A11" s="159" t="s">
        <v>117</v>
      </c>
      <c r="B11" s="162">
        <v>0</v>
      </c>
      <c r="C11" s="162">
        <v>0.4</v>
      </c>
      <c r="D11" s="158">
        <v>0</v>
      </c>
      <c r="I11" s="162"/>
      <c r="J11" s="162">
        <v>12.8</v>
      </c>
      <c r="K11" s="158"/>
      <c r="L11" s="170">
        <f t="shared" si="1"/>
        <v>32</v>
      </c>
      <c r="M11" s="166">
        <f>J11-C11</f>
        <v>12.4</v>
      </c>
    </row>
    <row r="12" spans="1:13" ht="12.75">
      <c r="A12" s="159" t="s">
        <v>110</v>
      </c>
      <c r="B12" s="157">
        <v>8100</v>
      </c>
      <c r="C12" s="157">
        <v>8063.8</v>
      </c>
      <c r="D12" s="158">
        <f t="shared" si="2"/>
        <v>0.9955308641975309</v>
      </c>
      <c r="I12" s="157">
        <v>13233</v>
      </c>
      <c r="J12" s="157">
        <v>10084.2</v>
      </c>
      <c r="K12" s="158">
        <f t="shared" si="0"/>
        <v>0.762049421899796</v>
      </c>
      <c r="L12" s="170">
        <f t="shared" si="1"/>
        <v>1.2505518490041916</v>
      </c>
      <c r="M12" s="166">
        <f aca="true" t="shared" si="3" ref="M12:M44">J12-C12</f>
        <v>2020.4000000000005</v>
      </c>
    </row>
    <row r="13" spans="1:13" ht="12.75">
      <c r="A13" s="159" t="s">
        <v>151</v>
      </c>
      <c r="B13" s="162">
        <v>93525</v>
      </c>
      <c r="C13" s="162">
        <v>12859.2</v>
      </c>
      <c r="D13" s="158">
        <f t="shared" si="2"/>
        <v>0.13749478748997596</v>
      </c>
      <c r="I13" s="162">
        <v>70516</v>
      </c>
      <c r="J13" s="162">
        <v>11889.5</v>
      </c>
      <c r="K13" s="158">
        <f t="shared" si="0"/>
        <v>0.16860712462419877</v>
      </c>
      <c r="L13" s="170">
        <f t="shared" si="1"/>
        <v>0.9245909543361951</v>
      </c>
      <c r="M13" s="166">
        <f t="shared" si="3"/>
        <v>-969.7000000000007</v>
      </c>
    </row>
    <row r="14" spans="1:13" ht="12.75">
      <c r="A14" s="169" t="s">
        <v>152</v>
      </c>
      <c r="B14" s="162">
        <v>172376</v>
      </c>
      <c r="C14" s="162">
        <v>135668.5</v>
      </c>
      <c r="D14" s="158">
        <f t="shared" si="2"/>
        <v>0.7870498213208336</v>
      </c>
      <c r="I14" s="162">
        <v>176922</v>
      </c>
      <c r="J14" s="162">
        <v>125823.2</v>
      </c>
      <c r="K14" s="158">
        <f t="shared" si="0"/>
        <v>0.7111789376109245</v>
      </c>
      <c r="L14" s="170">
        <f t="shared" si="1"/>
        <v>0.9274312017896564</v>
      </c>
      <c r="M14" s="166">
        <f t="shared" si="3"/>
        <v>-9845.300000000003</v>
      </c>
    </row>
    <row r="15" spans="1:13" ht="12.75">
      <c r="A15" s="169" t="s">
        <v>153</v>
      </c>
      <c r="B15" s="162">
        <v>5450</v>
      </c>
      <c r="C15" s="162">
        <v>1064</v>
      </c>
      <c r="D15" s="158">
        <f t="shared" si="2"/>
        <v>0.19522935779816514</v>
      </c>
      <c r="I15" s="162">
        <v>5450</v>
      </c>
      <c r="J15" s="162">
        <v>2490.1</v>
      </c>
      <c r="K15" s="158">
        <f t="shared" si="0"/>
        <v>0.45689908256880735</v>
      </c>
      <c r="L15" s="170">
        <f t="shared" si="1"/>
        <v>2.34031954887218</v>
      </c>
      <c r="M15" s="166">
        <f t="shared" si="3"/>
        <v>1426.1</v>
      </c>
    </row>
    <row r="16" spans="1:13" ht="12.75">
      <c r="A16" s="168" t="s">
        <v>95</v>
      </c>
      <c r="B16" s="162">
        <v>9883</v>
      </c>
      <c r="C16" s="162">
        <v>6064.2</v>
      </c>
      <c r="D16" s="158">
        <f t="shared" si="2"/>
        <v>0.6135991095821107</v>
      </c>
      <c r="I16" s="162">
        <v>9016</v>
      </c>
      <c r="J16" s="162">
        <v>8228.8</v>
      </c>
      <c r="K16" s="158">
        <f t="shared" si="0"/>
        <v>0.9126885536823425</v>
      </c>
      <c r="L16" s="170">
        <f t="shared" si="1"/>
        <v>1.3569473302331716</v>
      </c>
      <c r="M16" s="166">
        <f t="shared" si="3"/>
        <v>2164.5999999999995</v>
      </c>
    </row>
    <row r="17" spans="1:13" ht="26.25" thickBot="1">
      <c r="A17" s="183" t="s">
        <v>99</v>
      </c>
      <c r="B17" s="184">
        <v>0</v>
      </c>
      <c r="C17" s="184">
        <v>31.2</v>
      </c>
      <c r="D17" s="185"/>
      <c r="I17" s="184">
        <v>0</v>
      </c>
      <c r="J17" s="184">
        <v>3.5</v>
      </c>
      <c r="K17" s="185"/>
      <c r="L17" s="186"/>
      <c r="M17" s="187">
        <f t="shared" si="3"/>
        <v>-27.7</v>
      </c>
    </row>
    <row r="18" spans="1:13" ht="13.5" thickBot="1">
      <c r="A18" s="193" t="s">
        <v>101</v>
      </c>
      <c r="B18" s="194">
        <f>SUM(B7:B17)</f>
        <v>790956</v>
      </c>
      <c r="C18" s="194">
        <f>SUM(C7:C17)</f>
        <v>545351.0999999999</v>
      </c>
      <c r="D18" s="195">
        <f t="shared" si="2"/>
        <v>0.6894834858070485</v>
      </c>
      <c r="E18" s="196"/>
      <c r="F18" s="196"/>
      <c r="G18" s="196"/>
      <c r="H18" s="196"/>
      <c r="I18" s="194">
        <v>814087.6</v>
      </c>
      <c r="J18" s="194">
        <f>SUM(J7:J17)</f>
        <v>587847.5</v>
      </c>
      <c r="K18" s="195">
        <f t="shared" si="0"/>
        <v>0.7220936665783879</v>
      </c>
      <c r="L18" s="197">
        <f>J18/C18</f>
        <v>1.0779248451135428</v>
      </c>
      <c r="M18" s="198">
        <f t="shared" si="3"/>
        <v>42496.40000000014</v>
      </c>
    </row>
    <row r="19" spans="1:13" ht="25.5">
      <c r="A19" s="188" t="s">
        <v>154</v>
      </c>
      <c r="B19" s="189">
        <v>306000</v>
      </c>
      <c r="C19" s="189">
        <v>180644</v>
      </c>
      <c r="D19" s="190">
        <f t="shared" si="2"/>
        <v>0.5903398692810458</v>
      </c>
      <c r="I19" s="189">
        <v>280571</v>
      </c>
      <c r="J19" s="189">
        <v>148319.4</v>
      </c>
      <c r="K19" s="190">
        <f t="shared" si="0"/>
        <v>0.5286341068749086</v>
      </c>
      <c r="L19" s="191">
        <f>J19/C19</f>
        <v>0.8210590996656407</v>
      </c>
      <c r="M19" s="192">
        <f t="shared" si="3"/>
        <v>-32324.600000000006</v>
      </c>
    </row>
    <row r="20" spans="1:13" ht="12.75">
      <c r="A20" s="159" t="s">
        <v>112</v>
      </c>
      <c r="B20" s="162">
        <v>9520</v>
      </c>
      <c r="C20" s="162">
        <v>6822.1</v>
      </c>
      <c r="D20" s="163">
        <f t="shared" si="2"/>
        <v>0.7166071428571429</v>
      </c>
      <c r="I20" s="162">
        <v>9996</v>
      </c>
      <c r="J20" s="162">
        <v>4861.1</v>
      </c>
      <c r="K20" s="163">
        <f t="shared" si="0"/>
        <v>0.4863045218087235</v>
      </c>
      <c r="L20" s="170">
        <f>J20/C20</f>
        <v>0.7125518535348353</v>
      </c>
      <c r="M20" s="166">
        <f t="shared" si="3"/>
        <v>-1961</v>
      </c>
    </row>
    <row r="21" spans="1:13" ht="25.5">
      <c r="A21" s="159" t="s">
        <v>155</v>
      </c>
      <c r="B21" s="162">
        <v>30000</v>
      </c>
      <c r="C21" s="162">
        <v>27730.5</v>
      </c>
      <c r="D21" s="163">
        <f t="shared" si="2"/>
        <v>0.92435</v>
      </c>
      <c r="I21" s="162">
        <v>30000</v>
      </c>
      <c r="J21" s="162">
        <v>25823</v>
      </c>
      <c r="K21" s="163">
        <f t="shared" si="0"/>
        <v>0.8607666666666667</v>
      </c>
      <c r="L21" s="170">
        <f>J21/C21</f>
        <v>0.9312129243973243</v>
      </c>
      <c r="M21" s="166">
        <f t="shared" si="3"/>
        <v>-1907.5</v>
      </c>
    </row>
    <row r="22" spans="1:13" ht="38.25">
      <c r="A22" s="159" t="s">
        <v>128</v>
      </c>
      <c r="B22" s="162"/>
      <c r="C22" s="162"/>
      <c r="D22" s="163"/>
      <c r="I22" s="162">
        <v>0</v>
      </c>
      <c r="J22" s="162">
        <v>170.9</v>
      </c>
      <c r="K22" s="163"/>
      <c r="L22" s="170"/>
      <c r="M22" s="166"/>
    </row>
    <row r="23" spans="1:13" ht="12.75">
      <c r="A23" s="159" t="s">
        <v>113</v>
      </c>
      <c r="B23" s="162">
        <v>167</v>
      </c>
      <c r="C23" s="162">
        <v>1266.3</v>
      </c>
      <c r="D23" s="163">
        <f t="shared" si="2"/>
        <v>7.5826347305389215</v>
      </c>
      <c r="I23" s="162">
        <v>1050</v>
      </c>
      <c r="J23" s="162">
        <v>1174.4</v>
      </c>
      <c r="K23" s="163">
        <f t="shared" si="0"/>
        <v>1.1184761904761906</v>
      </c>
      <c r="L23" s="170"/>
      <c r="M23" s="166">
        <f t="shared" si="3"/>
        <v>-91.89999999999986</v>
      </c>
    </row>
    <row r="24" spans="1:17" ht="12.75">
      <c r="A24" s="159" t="s">
        <v>126</v>
      </c>
      <c r="B24" s="162">
        <v>26400</v>
      </c>
      <c r="C24" s="182">
        <v>16648.4</v>
      </c>
      <c r="D24" s="163">
        <f t="shared" si="2"/>
        <v>0.6306212121212121</v>
      </c>
      <c r="I24" s="162">
        <v>23500</v>
      </c>
      <c r="J24" s="162">
        <v>20247.3</v>
      </c>
      <c r="K24" s="163">
        <f t="shared" si="0"/>
        <v>0.8615872340425531</v>
      </c>
      <c r="L24" s="170">
        <f>J24/C24</f>
        <v>1.2161709233319717</v>
      </c>
      <c r="M24" s="166">
        <f t="shared" si="3"/>
        <v>3598.899999999998</v>
      </c>
      <c r="Q24" t="s">
        <v>123</v>
      </c>
    </row>
    <row r="25" spans="1:13" ht="12.75">
      <c r="A25" s="159" t="s">
        <v>127</v>
      </c>
      <c r="B25" s="162">
        <v>9310</v>
      </c>
      <c r="C25" s="182">
        <v>8014.3</v>
      </c>
      <c r="D25" s="163">
        <f t="shared" si="2"/>
        <v>0.8608270676691729</v>
      </c>
      <c r="I25" s="162">
        <v>25890</v>
      </c>
      <c r="J25" s="162">
        <v>18045.6</v>
      </c>
      <c r="K25" s="163">
        <f t="shared" si="0"/>
        <v>0.6970104287369641</v>
      </c>
      <c r="L25" s="170">
        <f>J25/C25</f>
        <v>2.2516751307038665</v>
      </c>
      <c r="M25" s="166">
        <f t="shared" si="3"/>
        <v>10031.3</v>
      </c>
    </row>
    <row r="26" spans="1:13" ht="12.75">
      <c r="A26" s="181" t="s">
        <v>146</v>
      </c>
      <c r="B26" s="162"/>
      <c r="C26" s="162"/>
      <c r="D26" s="163"/>
      <c r="I26" s="162"/>
      <c r="J26" s="162"/>
      <c r="K26" s="163"/>
      <c r="L26" s="170"/>
      <c r="M26" s="166"/>
    </row>
    <row r="27" spans="1:13" ht="12.75">
      <c r="A27" s="159" t="s">
        <v>96</v>
      </c>
      <c r="B27" s="162">
        <v>1031</v>
      </c>
      <c r="C27" s="162">
        <v>757.6</v>
      </c>
      <c r="D27" s="163">
        <f t="shared" si="2"/>
        <v>0.7348205625606208</v>
      </c>
      <c r="I27" s="162">
        <v>1140</v>
      </c>
      <c r="J27" s="162">
        <v>633.1</v>
      </c>
      <c r="K27" s="163">
        <f t="shared" si="0"/>
        <v>0.5553508771929825</v>
      </c>
      <c r="L27" s="170">
        <f>J27/C27</f>
        <v>0.8356652587117213</v>
      </c>
      <c r="M27" s="166">
        <f t="shared" si="3"/>
        <v>-124.5</v>
      </c>
    </row>
    <row r="28" spans="1:13" ht="12.75">
      <c r="A28" s="159" t="s">
        <v>124</v>
      </c>
      <c r="B28" s="162">
        <v>0</v>
      </c>
      <c r="C28" s="162">
        <v>0</v>
      </c>
      <c r="D28" s="158"/>
      <c r="I28" s="162">
        <v>24813.5</v>
      </c>
      <c r="J28" s="162">
        <v>4710.2</v>
      </c>
      <c r="K28" s="158">
        <f>J28/I28/100%</f>
        <v>0.18982408769419873</v>
      </c>
      <c r="L28" s="170"/>
      <c r="M28" s="166">
        <f t="shared" si="3"/>
        <v>4710.2</v>
      </c>
    </row>
    <row r="29" spans="1:13" ht="12.75">
      <c r="A29" s="159" t="s">
        <v>6</v>
      </c>
      <c r="B29" s="162">
        <v>0</v>
      </c>
      <c r="C29" s="162">
        <v>2767</v>
      </c>
      <c r="D29" s="158"/>
      <c r="I29" s="162">
        <v>0</v>
      </c>
      <c r="J29" s="162">
        <v>557.1</v>
      </c>
      <c r="K29" s="158"/>
      <c r="L29" s="170"/>
      <c r="M29" s="166">
        <f t="shared" si="3"/>
        <v>-2209.9</v>
      </c>
    </row>
    <row r="30" spans="1:13" ht="12.75">
      <c r="A30" s="159" t="s">
        <v>109</v>
      </c>
      <c r="B30" s="162">
        <v>134196</v>
      </c>
      <c r="C30" s="162">
        <v>60584.8</v>
      </c>
      <c r="D30" s="163">
        <f t="shared" si="2"/>
        <v>0.4514650213121107</v>
      </c>
      <c r="I30" s="162">
        <v>114526.3</v>
      </c>
      <c r="J30" s="162">
        <v>45916.7</v>
      </c>
      <c r="K30" s="158">
        <f t="shared" si="0"/>
        <v>0.40092712328958496</v>
      </c>
      <c r="L30" s="170"/>
      <c r="M30" s="166">
        <f t="shared" si="3"/>
        <v>-14668.100000000006</v>
      </c>
    </row>
    <row r="31" spans="1:13" ht="25.5">
      <c r="A31" s="159" t="s">
        <v>114</v>
      </c>
      <c r="B31" s="162">
        <v>15000</v>
      </c>
      <c r="C31" s="162">
        <v>11512.2</v>
      </c>
      <c r="D31" s="163">
        <f aca="true" t="shared" si="4" ref="D31:D37">C31/B31/100%</f>
        <v>0.76748</v>
      </c>
      <c r="I31" s="162">
        <v>7000</v>
      </c>
      <c r="J31" s="162">
        <v>4265</v>
      </c>
      <c r="K31" s="163">
        <f t="shared" si="0"/>
        <v>0.6092857142857143</v>
      </c>
      <c r="L31" s="170">
        <f>J31/C31</f>
        <v>0.37047653793367036</v>
      </c>
      <c r="M31" s="166">
        <f t="shared" si="3"/>
        <v>-7247.200000000001</v>
      </c>
    </row>
    <row r="32" spans="1:13" ht="25.5">
      <c r="A32" s="159" t="s">
        <v>115</v>
      </c>
      <c r="B32" s="162">
        <v>0</v>
      </c>
      <c r="C32" s="162">
        <v>0</v>
      </c>
      <c r="D32" s="163"/>
      <c r="I32" s="162">
        <v>0</v>
      </c>
      <c r="J32" s="162">
        <v>0</v>
      </c>
      <c r="K32" s="163"/>
      <c r="L32" s="170"/>
      <c r="M32" s="166">
        <f t="shared" si="3"/>
        <v>0</v>
      </c>
    </row>
    <row r="33" spans="1:13" ht="12.75">
      <c r="A33" s="159" t="s">
        <v>97</v>
      </c>
      <c r="B33" s="162">
        <v>18020</v>
      </c>
      <c r="C33" s="162">
        <v>7309.8</v>
      </c>
      <c r="D33" s="163">
        <f t="shared" si="4"/>
        <v>0.4056492785793563</v>
      </c>
      <c r="I33" s="162">
        <v>15667</v>
      </c>
      <c r="J33" s="162">
        <v>15905.8</v>
      </c>
      <c r="K33" s="163">
        <f t="shared" si="0"/>
        <v>1.015242228888747</v>
      </c>
      <c r="L33" s="170">
        <f>J33/C33</f>
        <v>2.175955566499767</v>
      </c>
      <c r="M33" s="166">
        <f t="shared" si="3"/>
        <v>8596</v>
      </c>
    </row>
    <row r="34" spans="1:13" ht="13.5" thickBot="1">
      <c r="A34" s="183" t="s">
        <v>7</v>
      </c>
      <c r="B34" s="184">
        <v>0</v>
      </c>
      <c r="C34" s="184">
        <v>116.5</v>
      </c>
      <c r="D34" s="199"/>
      <c r="I34" s="184"/>
      <c r="J34" s="184">
        <v>67.7</v>
      </c>
      <c r="K34" s="199"/>
      <c r="L34" s="186"/>
      <c r="M34" s="187">
        <f t="shared" si="3"/>
        <v>-48.8</v>
      </c>
    </row>
    <row r="35" spans="1:13" ht="13.5" thickBot="1">
      <c r="A35" s="193" t="s">
        <v>102</v>
      </c>
      <c r="B35" s="194">
        <f>SUM(B19:B34)</f>
        <v>549644</v>
      </c>
      <c r="C35" s="194">
        <f>SUM(C19:C34)</f>
        <v>324173.5</v>
      </c>
      <c r="D35" s="195">
        <f t="shared" si="4"/>
        <v>0.5897881173996259</v>
      </c>
      <c r="E35" s="196"/>
      <c r="F35" s="196"/>
      <c r="G35" s="196"/>
      <c r="H35" s="196"/>
      <c r="I35" s="194">
        <f>SUM(I19:I34)</f>
        <v>534153.8</v>
      </c>
      <c r="J35" s="194">
        <f>SUM(J19:J34)</f>
        <v>290697.3</v>
      </c>
      <c r="K35" s="195">
        <f t="shared" si="0"/>
        <v>0.5442202227148809</v>
      </c>
      <c r="L35" s="197">
        <f>J35/C35</f>
        <v>0.896733693531396</v>
      </c>
      <c r="M35" s="198">
        <f t="shared" si="3"/>
        <v>-33476.20000000001</v>
      </c>
    </row>
    <row r="36" spans="1:13" ht="13.5" thickBot="1">
      <c r="A36" s="193" t="s">
        <v>103</v>
      </c>
      <c r="B36" s="194">
        <f>SUM(B18+B35)</f>
        <v>1340600</v>
      </c>
      <c r="C36" s="194">
        <f>SUM(C18+C35)</f>
        <v>869524.5999999999</v>
      </c>
      <c r="D36" s="195">
        <f t="shared" si="4"/>
        <v>0.6486085334924659</v>
      </c>
      <c r="E36" s="196"/>
      <c r="F36" s="196"/>
      <c r="G36" s="196"/>
      <c r="H36" s="196"/>
      <c r="I36" s="194">
        <f>SUM(I18+I35)</f>
        <v>1348241.4</v>
      </c>
      <c r="J36" s="194">
        <f>SUM(J18+J35)</f>
        <v>878544.8</v>
      </c>
      <c r="K36" s="195">
        <f t="shared" si="0"/>
        <v>0.6516227731918038</v>
      </c>
      <c r="L36" s="197">
        <f>J36/C36</f>
        <v>1.010373714556207</v>
      </c>
      <c r="M36" s="198">
        <f t="shared" si="3"/>
        <v>9020.200000000186</v>
      </c>
    </row>
    <row r="37" spans="1:13" ht="13.5" thickBot="1">
      <c r="A37" s="193" t="s">
        <v>104</v>
      </c>
      <c r="B37" s="194">
        <f>SUM(B38:B43)</f>
        <v>1214637.7</v>
      </c>
      <c r="C37" s="194">
        <f>SUM(C38:C43)</f>
        <v>824100.7999999999</v>
      </c>
      <c r="D37" s="195">
        <f t="shared" si="4"/>
        <v>0.6784745772340179</v>
      </c>
      <c r="E37" s="196"/>
      <c r="F37" s="196"/>
      <c r="G37" s="196"/>
      <c r="H37" s="196"/>
      <c r="I37" s="194">
        <f>SUM(I38:I43)</f>
        <v>1304011.2</v>
      </c>
      <c r="J37" s="194">
        <f>SUM(J38:J43)</f>
        <v>838618.7</v>
      </c>
      <c r="K37" s="195">
        <f t="shared" si="0"/>
        <v>0.6431069763817979</v>
      </c>
      <c r="L37" s="197">
        <f>J37/C37</f>
        <v>1.0176166556324178</v>
      </c>
      <c r="M37" s="198">
        <f t="shared" si="3"/>
        <v>14517.900000000023</v>
      </c>
    </row>
    <row r="38" spans="1:13" ht="12.75">
      <c r="A38" s="200" t="s">
        <v>106</v>
      </c>
      <c r="B38" s="189">
        <v>99620.6</v>
      </c>
      <c r="C38" s="189">
        <v>49303.8</v>
      </c>
      <c r="D38" s="201">
        <f>C38/B38/100%</f>
        <v>0.4949157102045159</v>
      </c>
      <c r="I38" s="189">
        <v>135144.2</v>
      </c>
      <c r="J38" s="189">
        <v>33414.1</v>
      </c>
      <c r="K38" s="201">
        <f>J38/I38/100%</f>
        <v>0.24724775462062</v>
      </c>
      <c r="L38" s="191"/>
      <c r="M38" s="192">
        <f t="shared" si="3"/>
        <v>-15889.700000000004</v>
      </c>
    </row>
    <row r="39" spans="1:13" ht="12.75">
      <c r="A39" s="164" t="s">
        <v>107</v>
      </c>
      <c r="B39" s="162">
        <v>1071898</v>
      </c>
      <c r="C39" s="162">
        <v>738902.7</v>
      </c>
      <c r="D39" s="163">
        <f>C39/B39/100%</f>
        <v>0.6893404969502694</v>
      </c>
      <c r="H39" s="8"/>
      <c r="I39" s="162">
        <v>1159367</v>
      </c>
      <c r="J39" s="162">
        <v>795822.6</v>
      </c>
      <c r="K39" s="163">
        <f>J39/I39/100%</f>
        <v>0.6864285424718833</v>
      </c>
      <c r="L39" s="172">
        <f>J39/C39</f>
        <v>1.0770330112476243</v>
      </c>
      <c r="M39" s="166">
        <f t="shared" si="3"/>
        <v>56919.90000000002</v>
      </c>
    </row>
    <row r="40" spans="1:13" ht="12.75">
      <c r="A40" s="164" t="s">
        <v>105</v>
      </c>
      <c r="B40" s="162">
        <v>43119.9</v>
      </c>
      <c r="C40" s="162">
        <v>35798.4</v>
      </c>
      <c r="D40" s="163">
        <f>C40/B40/100%</f>
        <v>0.8302060069712592</v>
      </c>
      <c r="H40" s="8"/>
      <c r="I40" s="162">
        <v>9500</v>
      </c>
      <c r="J40" s="162">
        <v>9500</v>
      </c>
      <c r="K40" s="163">
        <f>J40/I40/100%</f>
        <v>1</v>
      </c>
      <c r="L40" s="170"/>
      <c r="M40" s="166">
        <f t="shared" si="3"/>
        <v>-26298.4</v>
      </c>
    </row>
    <row r="41" spans="1:13" ht="12.75">
      <c r="A41" s="159" t="s">
        <v>144</v>
      </c>
      <c r="B41" s="162"/>
      <c r="C41" s="162">
        <v>0</v>
      </c>
      <c r="D41" s="163"/>
      <c r="H41" s="8"/>
      <c r="I41" s="162"/>
      <c r="J41" s="162">
        <v>40.7</v>
      </c>
      <c r="K41" s="163"/>
      <c r="L41" s="170"/>
      <c r="M41" s="166">
        <f t="shared" si="3"/>
        <v>40.7</v>
      </c>
    </row>
    <row r="42" spans="1:13" ht="12.75">
      <c r="A42" s="159" t="s">
        <v>111</v>
      </c>
      <c r="B42" s="162">
        <v>0</v>
      </c>
      <c r="C42" s="162">
        <v>96.7</v>
      </c>
      <c r="D42" s="163"/>
      <c r="H42" s="8"/>
      <c r="I42" s="162">
        <v>0</v>
      </c>
      <c r="J42" s="162">
        <v>196.3</v>
      </c>
      <c r="K42" s="163"/>
      <c r="L42" s="170"/>
      <c r="M42" s="166">
        <f t="shared" si="3"/>
        <v>99.60000000000001</v>
      </c>
    </row>
    <row r="43" spans="1:13" ht="13.5" thickBot="1">
      <c r="A43" s="183" t="s">
        <v>94</v>
      </c>
      <c r="B43" s="184">
        <v>-0.8</v>
      </c>
      <c r="C43" s="184">
        <v>-0.8</v>
      </c>
      <c r="D43" s="199">
        <f>C43/B43/100%</f>
        <v>1</v>
      </c>
      <c r="H43" s="8"/>
      <c r="I43" s="184">
        <v>0</v>
      </c>
      <c r="J43" s="184">
        <v>-355</v>
      </c>
      <c r="K43" s="199"/>
      <c r="L43" s="186"/>
      <c r="M43" s="187">
        <f t="shared" si="3"/>
        <v>-354.2</v>
      </c>
    </row>
    <row r="44" spans="1:13" ht="13.5" thickBot="1">
      <c r="A44" s="202" t="s">
        <v>108</v>
      </c>
      <c r="B44" s="194">
        <f>SUM(B37+B36)</f>
        <v>2555237.7</v>
      </c>
      <c r="C44" s="194">
        <f>SUM(C37+C36)</f>
        <v>1693625.4</v>
      </c>
      <c r="D44" s="195">
        <f>C44/B44/100%</f>
        <v>0.6628054211942787</v>
      </c>
      <c r="E44" s="196"/>
      <c r="F44" s="196"/>
      <c r="G44" s="196"/>
      <c r="H44" s="196"/>
      <c r="I44" s="194">
        <f>SUM(I37+I36)</f>
        <v>2652252.5999999996</v>
      </c>
      <c r="J44" s="194">
        <f>SUM(J37+J36)</f>
        <v>1717163.5</v>
      </c>
      <c r="K44" s="195">
        <f>J44/I44/100%</f>
        <v>0.6474358814842901</v>
      </c>
      <c r="L44" s="197">
        <f>J44/C44</f>
        <v>1.0138980556148958</v>
      </c>
      <c r="M44" s="198">
        <f t="shared" si="3"/>
        <v>23538.100000000093</v>
      </c>
    </row>
    <row r="45" spans="2:4" ht="12.75">
      <c r="B45" s="155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4" ht="12.75">
      <c r="A50" s="101"/>
      <c r="B50" s="101"/>
      <c r="C50" s="101"/>
      <c r="D50" s="153"/>
    </row>
    <row r="51" spans="1:4" ht="12.75">
      <c r="A51" s="101"/>
      <c r="B51" s="101"/>
      <c r="C51" s="101"/>
      <c r="D51" s="153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spans="1:3" ht="12.75">
      <c r="A62" s="101"/>
      <c r="B62" s="101"/>
      <c r="C62" s="101"/>
    </row>
    <row r="63" ht="12.75">
      <c r="D63" s="115"/>
    </row>
    <row r="64" spans="1:4" ht="15.75">
      <c r="A64" s="211"/>
      <c r="B64" s="211"/>
      <c r="C64" s="211"/>
      <c r="D64" s="212"/>
    </row>
    <row r="65" spans="1:4" ht="15.75">
      <c r="A65" s="156"/>
      <c r="B65" s="156"/>
      <c r="C65" s="156"/>
      <c r="D65" s="115"/>
    </row>
    <row r="66" spans="1:4" ht="15.75">
      <c r="A66" s="129"/>
      <c r="B66" s="129"/>
      <c r="C66" s="129"/>
      <c r="D66" s="115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</sheetData>
  <sheetProtection/>
  <mergeCells count="11">
    <mergeCell ref="A64:D64"/>
    <mergeCell ref="I3:I5"/>
    <mergeCell ref="A3:A5"/>
    <mergeCell ref="B3:B5"/>
    <mergeCell ref="C3:C5"/>
    <mergeCell ref="L3:L5"/>
    <mergeCell ref="M3:M5"/>
    <mergeCell ref="K3:K5"/>
    <mergeCell ref="A2:K2"/>
    <mergeCell ref="J3:J5"/>
    <mergeCell ref="D3:D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73.875" style="0" customWidth="1"/>
    <col min="2" max="2" width="12.375" style="0" customWidth="1"/>
    <col min="3" max="3" width="13.00390625" style="0" customWidth="1"/>
  </cols>
  <sheetData>
    <row r="1" spans="1:4" ht="12.75" customHeight="1">
      <c r="A1" s="210" t="s">
        <v>100</v>
      </c>
      <c r="B1" s="210" t="s">
        <v>119</v>
      </c>
      <c r="C1" s="210" t="s">
        <v>147</v>
      </c>
      <c r="D1" s="204" t="s">
        <v>121</v>
      </c>
    </row>
    <row r="2" spans="1:4" ht="12.75">
      <c r="A2" s="204"/>
      <c r="B2" s="210"/>
      <c r="C2" s="210"/>
      <c r="D2" s="216"/>
    </row>
    <row r="3" spans="1:4" ht="28.5" customHeight="1">
      <c r="A3" s="204"/>
      <c r="B3" s="210"/>
      <c r="C3" s="210"/>
      <c r="D3" s="216"/>
    </row>
    <row r="4" spans="1:4" ht="21" customHeight="1">
      <c r="A4" s="160" t="s">
        <v>143</v>
      </c>
      <c r="B4" s="165">
        <f>SUM(B5:B14)</f>
        <v>15667</v>
      </c>
      <c r="C4" s="165">
        <f>SUM(C5:C14)</f>
        <v>14587.7</v>
      </c>
      <c r="D4" s="161">
        <f>C4/B4/100%</f>
        <v>0.9311099763834813</v>
      </c>
    </row>
    <row r="5" spans="1:4" ht="63.75">
      <c r="A5" s="160" t="s">
        <v>142</v>
      </c>
      <c r="B5" s="177">
        <v>275</v>
      </c>
      <c r="C5" s="177">
        <v>251.3</v>
      </c>
      <c r="D5" s="163"/>
    </row>
    <row r="6" spans="1:4" ht="51.75" customHeight="1">
      <c r="A6" s="159" t="s">
        <v>141</v>
      </c>
      <c r="B6" s="177">
        <v>10</v>
      </c>
      <c r="C6" s="177">
        <v>20.3</v>
      </c>
      <c r="D6" s="163"/>
    </row>
    <row r="7" spans="1:4" ht="54" customHeight="1">
      <c r="A7" s="159" t="s">
        <v>140</v>
      </c>
      <c r="B7" s="177">
        <v>211</v>
      </c>
      <c r="C7" s="177">
        <v>65</v>
      </c>
      <c r="D7" s="163"/>
    </row>
    <row r="8" spans="1:4" ht="51">
      <c r="A8" s="159" t="s">
        <v>139</v>
      </c>
      <c r="B8" s="177">
        <v>30</v>
      </c>
      <c r="C8" s="177">
        <v>277</v>
      </c>
      <c r="D8" s="163"/>
    </row>
    <row r="9" spans="1:4" ht="42" customHeight="1">
      <c r="A9" s="179" t="s">
        <v>138</v>
      </c>
      <c r="B9" s="177">
        <v>200</v>
      </c>
      <c r="C9" s="177">
        <v>-85</v>
      </c>
      <c r="D9" s="163"/>
    </row>
    <row r="10" spans="1:4" ht="69" customHeight="1">
      <c r="A10" s="179" t="s">
        <v>137</v>
      </c>
      <c r="B10" s="177">
        <v>0</v>
      </c>
      <c r="C10" s="177">
        <v>17</v>
      </c>
      <c r="D10" s="163"/>
    </row>
    <row r="11" spans="1:4" ht="60.75" customHeight="1">
      <c r="A11" s="159" t="s">
        <v>136</v>
      </c>
      <c r="B11" s="177">
        <v>90</v>
      </c>
      <c r="C11" s="177">
        <v>414.2</v>
      </c>
      <c r="D11" s="175"/>
    </row>
    <row r="12" spans="1:4" ht="51" customHeight="1">
      <c r="A12" s="159" t="s">
        <v>135</v>
      </c>
      <c r="B12" s="177">
        <v>3</v>
      </c>
      <c r="C12" s="177"/>
      <c r="D12" s="175"/>
    </row>
    <row r="13" spans="1:4" ht="51">
      <c r="A13" s="159" t="s">
        <v>134</v>
      </c>
      <c r="B13" s="177">
        <v>2</v>
      </c>
      <c r="C13" s="177"/>
      <c r="D13" s="175"/>
    </row>
    <row r="14" spans="1:4" ht="26.25" customHeight="1">
      <c r="A14" s="180" t="s">
        <v>133</v>
      </c>
      <c r="B14" s="177">
        <v>14846</v>
      </c>
      <c r="C14" s="177">
        <f>SUM(C15:C19)</f>
        <v>13627.900000000001</v>
      </c>
      <c r="D14" s="175"/>
    </row>
    <row r="15" spans="1:4" ht="40.5" customHeight="1">
      <c r="A15" s="179" t="s">
        <v>132</v>
      </c>
      <c r="B15" s="177"/>
      <c r="C15" s="176">
        <v>85.2</v>
      </c>
      <c r="D15" s="175"/>
    </row>
    <row r="16" spans="1:4" ht="48">
      <c r="A16" s="160" t="s">
        <v>131</v>
      </c>
      <c r="B16" s="177"/>
      <c r="C16" s="176">
        <v>7451.6</v>
      </c>
      <c r="D16" s="175"/>
    </row>
    <row r="17" spans="1:4" ht="12.75">
      <c r="A17" s="160" t="s">
        <v>145</v>
      </c>
      <c r="B17" s="177"/>
      <c r="C17" s="176">
        <v>10</v>
      </c>
      <c r="D17" s="175"/>
    </row>
    <row r="18" spans="1:4" ht="48">
      <c r="A18" s="160" t="s">
        <v>130</v>
      </c>
      <c r="B18" s="177"/>
      <c r="C18" s="176">
        <v>6077.6</v>
      </c>
      <c r="D18" s="175"/>
    </row>
    <row r="19" spans="1:4" ht="126.75" customHeight="1">
      <c r="A19" s="178" t="s">
        <v>129</v>
      </c>
      <c r="B19" s="177"/>
      <c r="C19" s="176">
        <v>3.5</v>
      </c>
      <c r="D19" s="175"/>
    </row>
    <row r="20" ht="12.75">
      <c r="A20" s="174"/>
    </row>
    <row r="21" ht="12.75">
      <c r="A21" s="174"/>
    </row>
    <row r="22" ht="12.75">
      <c r="A22" s="174"/>
    </row>
    <row r="23" ht="12.75">
      <c r="A23" s="174"/>
    </row>
    <row r="24" ht="12.75">
      <c r="A24" s="174"/>
    </row>
    <row r="25" ht="12.75">
      <c r="A25" s="174"/>
    </row>
    <row r="26" ht="12.75">
      <c r="A26" s="174"/>
    </row>
    <row r="27" ht="12.75">
      <c r="A27" s="174"/>
    </row>
    <row r="28" ht="12.75">
      <c r="A28" s="174"/>
    </row>
    <row r="29" ht="12.75">
      <c r="A29" s="174"/>
    </row>
    <row r="30" ht="12.75">
      <c r="A30" s="174"/>
    </row>
    <row r="31" ht="12.75">
      <c r="A31" s="174"/>
    </row>
  </sheetData>
  <sheetProtection/>
  <mergeCells count="4">
    <mergeCell ref="B1:B3"/>
    <mergeCell ref="C1:C3"/>
    <mergeCell ref="D1:D3"/>
    <mergeCell ref="A1:A3"/>
  </mergeCells>
  <printOptions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2017-09-22T15:25:01Z</cp:lastPrinted>
  <dcterms:created xsi:type="dcterms:W3CDTF">1998-12-22T06:31:00Z</dcterms:created>
  <dcterms:modified xsi:type="dcterms:W3CDTF">2017-10-23T12:06:11Z</dcterms:modified>
  <cp:category/>
  <cp:version/>
  <cp:contentType/>
  <cp:contentStatus/>
</cp:coreProperties>
</file>