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3">'Приложение 4'!$A$1:$P$19</definedName>
  </definedNames>
  <calcPr fullCalcOnLoad="1"/>
</workbook>
</file>

<file path=xl/sharedStrings.xml><?xml version="1.0" encoding="utf-8"?>
<sst xmlns="http://schemas.openxmlformats.org/spreadsheetml/2006/main" count="261" uniqueCount="167">
  <si>
    <t>наименование муниципального района или городского округа</t>
  </si>
  <si>
    <t>№№</t>
  </si>
  <si>
    <t>Наименование учреждений</t>
  </si>
  <si>
    <t>Тип учреждений                                                                (казенные, бюджетные, автономные)</t>
  </si>
  <si>
    <t>Библиотеки</t>
  </si>
  <si>
    <t>Учреждения культурно-досугового типа</t>
  </si>
  <si>
    <t>Театры</t>
  </si>
  <si>
    <t>Прочие</t>
  </si>
  <si>
    <t>Учреждения дополнительного образования детей</t>
  </si>
  <si>
    <t>*) для муниципальных районов в перечень включаются муниципальные учреждения районного и поселенческого уровня</t>
  </si>
  <si>
    <t>Музеи, картинные галереи, выставочные залы</t>
  </si>
  <si>
    <t>Парки культуры</t>
  </si>
  <si>
    <t>Централизованные бухгалтерии</t>
  </si>
  <si>
    <t>Подчиненность (районное, поселенческое- указать название поселения)</t>
  </si>
  <si>
    <t>Перечень муниципальных учреждений - сетевых единиц*) сферы культуры</t>
  </si>
  <si>
    <t>в том числе:</t>
  </si>
  <si>
    <t>Имущество  муниципальных учреждений-юридических лиц*) сферы культуры (по состоянию на 01.01.2015)</t>
  </si>
  <si>
    <t>Недвижимое имущество</t>
  </si>
  <si>
    <t>Арендованное</t>
  </si>
  <si>
    <t>Особо ценное движимое имущество</t>
  </si>
  <si>
    <t>Балансовая стоимость, тыс. руб.</t>
  </si>
  <si>
    <t xml:space="preserve">Площаль, кв. </t>
  </si>
  <si>
    <t>Земельный участок, закрепленные учредителем</t>
  </si>
  <si>
    <t>В оперативном управлении</t>
  </si>
  <si>
    <t>Балансовая стоимость,                    тыс. руб.</t>
  </si>
  <si>
    <t>Площадь, кв. м</t>
  </si>
  <si>
    <t>Концертные организации</t>
  </si>
  <si>
    <t>Стоимость аренды в год,                 тыс. руб.</t>
  </si>
  <si>
    <t>Количество зданий и сооружений в аврийном состоянии, ед.</t>
  </si>
  <si>
    <t>Количество зданий и сооружений, ед.</t>
  </si>
  <si>
    <t>Приложение № 3</t>
  </si>
  <si>
    <t>Приложение № 1</t>
  </si>
  <si>
    <t>Недвижимое имущество , требующее капитального ремонта и реконструкции (из графы 4)</t>
  </si>
  <si>
    <t>Штатная численность, ед.</t>
  </si>
  <si>
    <t>Численность АУП, ед.</t>
  </si>
  <si>
    <t>Численность работающих всего, ед.</t>
  </si>
  <si>
    <t>внешних совместителей, ед.</t>
  </si>
  <si>
    <t>Приложение № 2</t>
  </si>
  <si>
    <t>списочная численность, ед.</t>
  </si>
  <si>
    <t>Адрес фактического расположения сетевой единицы</t>
  </si>
  <si>
    <t>Наименование учреждения - юридического лица, в состав которого входит сетевая единица</t>
  </si>
  <si>
    <t>Наименование сетевой единицы (филиала)</t>
  </si>
  <si>
    <t>Наименование учреждений (юридических лиц)</t>
  </si>
  <si>
    <t>Кадастровая стоимость,               тыс. руб.</t>
  </si>
  <si>
    <t>Количество зданий и сооружений, требующих капитального ремонта и реконструкции,                             ед.</t>
  </si>
  <si>
    <t>План-график проведения мероприятий по оптимизации муниципальных учреждений сферы культуры Московской области на 2015 год</t>
  </si>
  <si>
    <t>№ п/п</t>
  </si>
  <si>
    <t>Наименование учреждений, подлежащих оптимизации (+ учреждений уже находящихся в стадии реорганизации)</t>
  </si>
  <si>
    <t>Сроки проведения оптимиза-ции</t>
  </si>
  <si>
    <t xml:space="preserve">Планируемая форма проведения </t>
  </si>
  <si>
    <t xml:space="preserve">Причины проведения оптимизации </t>
  </si>
  <si>
    <t>Объем  планируемых средств бюджета на содержание учреждения
в расчете 
на 2015 год
 (тыс.руб.)</t>
  </si>
  <si>
    <t>Планируемые средства на проведение мероприятий по оптимизации, 
(тыс.руб.)</t>
  </si>
  <si>
    <t>Высвобожденные средства бюджета на содержание учреждения в расчете на 2015 год,
(тыс.руб.)</t>
  </si>
  <si>
    <t>в т.ч. высвобожденные средства от оптимизации численности персонала, (тыс.руб.)</t>
  </si>
  <si>
    <t>Количество штатных единиц в учреждении</t>
  </si>
  <si>
    <t>до оптимизации</t>
  </si>
  <si>
    <t xml:space="preserve">по итогам оптимизации </t>
  </si>
  <si>
    <t>до оптими-зации</t>
  </si>
  <si>
    <t>всего</t>
  </si>
  <si>
    <t>в т.ч. АУП</t>
  </si>
  <si>
    <t>10=7-8</t>
  </si>
  <si>
    <r>
      <t xml:space="preserve">Фактическое местоположение </t>
    </r>
    <r>
      <rPr>
        <b/>
        <i/>
        <sz val="10"/>
        <color indexed="8"/>
        <rFont val="Times New Roman"/>
        <family val="1"/>
      </rPr>
      <t>(муниципальное образование, населенный пункт)</t>
    </r>
  </si>
  <si>
    <t>Приложение 4</t>
  </si>
  <si>
    <t xml:space="preserve"> </t>
  </si>
  <si>
    <t xml:space="preserve">Сведения о реализации положений Указа Президента Российской Федерации 
от 7 мая 2012 г. № 597 «О мероприятиях по реализации государственной социальной политики» и Программы в части повышения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 и программ
  </t>
  </si>
  <si>
    <t xml:space="preserve">Муниципальное образование </t>
  </si>
  <si>
    <t xml:space="preserve">Категория работников:                </t>
  </si>
  <si>
    <t>Работники учреждений культуры</t>
  </si>
  <si>
    <t>Наименование показателей</t>
  </si>
  <si>
    <t>2012 г факт</t>
  </si>
  <si>
    <t>2013 г. факт</t>
  </si>
  <si>
    <t>2015 г.</t>
  </si>
  <si>
    <t>2016 г.</t>
  </si>
  <si>
    <t>2017 г.</t>
  </si>
  <si>
    <t>2018 г.</t>
  </si>
  <si>
    <t>2014 г.- 2016 г.</t>
  </si>
  <si>
    <t>2014 г. - 2018 г.</t>
  </si>
  <si>
    <t>Норматив числа получателей услуг на 1 работника учреждений культуры (по среднесписочной численности работников), человек (стр.2/стр.3)</t>
  </si>
  <si>
    <t>х</t>
  </si>
  <si>
    <t>Число получателей услуг, человек</t>
  </si>
  <si>
    <t>данные Росстата</t>
  </si>
  <si>
    <t>Среднесписочная численность работников учреждений культуры, человек</t>
  </si>
  <si>
    <t>Численность населения субъекта Российской Федерации,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</si>
  <si>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</si>
  <si>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Распоряжение 
№2606-р</t>
  </si>
  <si>
    <t>по Программе поэтапного совершенствования систем оплаты труда в государственных (муниципальных) учреждениях на 2012-2018 годы, процентов</t>
  </si>
  <si>
    <t xml:space="preserve">х </t>
  </si>
  <si>
    <t>Распоряжение №2190-р</t>
  </si>
  <si>
    <t>по Плану мероприятий («дорожной карте») «Изменения,направленные на повышение эффективности сферы культуры", процентов</t>
  </si>
  <si>
    <t>по Московской области, процентов</t>
  </si>
  <si>
    <t>2013г - 5); 2017-2018 - 100/200**</t>
  </si>
  <si>
    <t>8.1.</t>
  </si>
  <si>
    <t>Средняя заработная плата работников по субъекту Российской Федерации, рублей</t>
  </si>
  <si>
    <t>2013г- 4); 2014г - 6)</t>
  </si>
  <si>
    <t>Темп роста к предыдущему году, процентов</t>
  </si>
  <si>
    <t>Среднемесячная заработная плата работников учреждений культуры в целом, рублей</t>
  </si>
  <si>
    <t>11.1</t>
  </si>
  <si>
    <t>в том числе: по учреждениям культуры  муниципального уровня и уровня субъекта Российской Федерации</t>
  </si>
  <si>
    <t>4)</t>
  </si>
  <si>
    <t>petrovao@mkrf.ru</t>
  </si>
  <si>
    <t>Доля от средств от приносящей доход деятельности в фонде заработной платы по работникам учреждений культуры, процентов</t>
  </si>
  <si>
    <t>2)</t>
  </si>
  <si>
    <t>Размер начислений на фонд оплаты труда, коэффициент</t>
  </si>
  <si>
    <t>Фонд оплаты труда с начислениями, млн. рублей</t>
  </si>
  <si>
    <t>Прирост фонда оплаты труда с начислениями к 2013 г., млн.рублей</t>
  </si>
  <si>
    <t>за счет средств консолидированного бюджета субъекта Российской Федерации, включая дотацию из федерального бюджета, млн. рублей</t>
  </si>
  <si>
    <t>включая средства, полученные за счет проведения мероприятий по оптимизации, (млн.рублей), из них: (стр. 25/стр. 26*100)</t>
  </si>
  <si>
    <t>от реструктуризации сети, млн. рублей</t>
  </si>
  <si>
    <t>от оптимизации численности персонала, в том числе административно-управленческого, млн. рублей</t>
  </si>
  <si>
    <t>от сокращения и оптимизации расходов на содержание учреждений, млн. рублей</t>
  </si>
  <si>
    <t>за счет средств от приносящей доход деятельности,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</si>
  <si>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</si>
  <si>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Итого, объем средств, предусмотренный на повышение оплаты труда, млн. рублей (стр. 18+ 23 + 24)</t>
  </si>
  <si>
    <t xml:space="preserve">Соотношение объема средств от оптимизации к сумме объема средств, предусмотренного на повышение оплаты труда, процентов </t>
  </si>
  <si>
    <t>Справочно:размер дотации из федерального бюджета,млн.руб.</t>
  </si>
  <si>
    <t>».</t>
  </si>
  <si>
    <t xml:space="preserve">Приложение 5
</t>
  </si>
  <si>
    <t>бюджетное</t>
  </si>
  <si>
    <t>автономное</t>
  </si>
  <si>
    <t>МУК "Централизованная библиотечная система"</t>
  </si>
  <si>
    <t>МУ "Молодежный культурно-досуговый центр"</t>
  </si>
  <si>
    <t>МУК "Музейно-выставочный центр"</t>
  </si>
  <si>
    <t>МАУДО "Детская музыкальная школа №1"</t>
  </si>
  <si>
    <t>МАУ ДО "Детская музыкальная школа №2"</t>
  </si>
  <si>
    <t>МАУ ДО "Детская художественная школа"</t>
  </si>
  <si>
    <t>МАУ ДО "Школа искусств - детский музыкальный театр"</t>
  </si>
  <si>
    <t>Реутов</t>
  </si>
  <si>
    <t>2015 год</t>
  </si>
  <si>
    <t>сокращение численности АУП</t>
  </si>
  <si>
    <t>МУ "Молодежный культурно - досуговый центр"</t>
  </si>
  <si>
    <t>МУК "Музейно - выставочный центр"</t>
  </si>
  <si>
    <t>*высвобожаемые средства пойдут на заработную плату пяти ставок ведущих библиотекарей</t>
  </si>
  <si>
    <t>городской округ Реутов</t>
  </si>
  <si>
    <t>2014 г. факт</t>
  </si>
  <si>
    <t>по городскому округу Реутов</t>
  </si>
  <si>
    <t>г. Реутов ул. Ленина, д.2</t>
  </si>
  <si>
    <t>г. Реутов ул. Ленина, д.14</t>
  </si>
  <si>
    <t>г. Реутов ул. Юбилейный пр-т д.38</t>
  </si>
  <si>
    <t>г. Реутов ул. Некрасова д.18</t>
  </si>
  <si>
    <t>Централизованная библиотечная система</t>
  </si>
  <si>
    <t>Центральная городская детская библиотека</t>
  </si>
  <si>
    <t>Филиал №1</t>
  </si>
  <si>
    <t>Филиал №2</t>
  </si>
  <si>
    <t>Филиал №3</t>
  </si>
  <si>
    <t>Филиал №4</t>
  </si>
  <si>
    <t>Молодежный культурно-досуговый центр</t>
  </si>
  <si>
    <t>Филиал №5</t>
  </si>
  <si>
    <t>Филиал №6</t>
  </si>
  <si>
    <t>г. Реутов ул. Молодежная д.2</t>
  </si>
  <si>
    <t>Музейно-выставочный центр</t>
  </si>
  <si>
    <t>г. Реутов ул. Победы д.2</t>
  </si>
  <si>
    <t>Детская музыкальная школа №1</t>
  </si>
  <si>
    <t>Детская музыкальная школа №2</t>
  </si>
  <si>
    <t>Детская художественная школа</t>
  </si>
  <si>
    <t>Школа искусств - детский музыкальный театр</t>
  </si>
  <si>
    <t>МАУДО "Детская музыкальная школа №2"</t>
  </si>
  <si>
    <t>МАУДО "Детская художественная школа"</t>
  </si>
  <si>
    <t>МАУДО "Школа искусств - детский музыкальный театр"</t>
  </si>
  <si>
    <t>МАУ ДО "Детская музыкальная школа №1"</t>
  </si>
  <si>
    <t>г. Реутов ул. Новая, д.16</t>
  </si>
  <si>
    <t>г. Реутов ул. Некрасова, д.18</t>
  </si>
  <si>
    <t>г. Реутов ул. Котовского, д.11</t>
  </si>
  <si>
    <t>г. Реутов ул. Южная д.17</t>
  </si>
  <si>
    <t>г. Реутов ул. Победы д.6</t>
  </si>
  <si>
    <t>снижение доли АУП до 20 процентов в общей численности работающих</t>
  </si>
  <si>
    <t>Перечень муниципальных учреждений-юридических лиц*) сферы культуры (по состоянию на 01.07.2015)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</si>
</sst>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/>
    </xf>
    <xf numFmtId="0" fontId="0" fillId="0" borderId="13" xfId="0" applyBorder="1" applyAlignment="1">
      <alignment/>
    </xf>
    <xf numFmtId="0" fontId="55" fillId="0" borderId="14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7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4" fillId="0" borderId="14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/>
    </xf>
    <xf numFmtId="4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72" fontId="10" fillId="34" borderId="11" xfId="0" applyNumberFormat="1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/>
    </xf>
    <xf numFmtId="17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173" fontId="10" fillId="34" borderId="14" xfId="0" applyNumberFormat="1" applyFont="1" applyFill="1" applyBorder="1" applyAlignment="1" quotePrefix="1">
      <alignment horizontal="center" vertical="center" wrapText="1"/>
    </xf>
    <xf numFmtId="172" fontId="10" fillId="34" borderId="14" xfId="0" applyNumberFormat="1" applyFont="1" applyFill="1" applyBorder="1" applyAlignment="1">
      <alignment horizontal="center" vertical="center" wrapText="1"/>
    </xf>
    <xf numFmtId="172" fontId="10" fillId="34" borderId="19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5" fillId="0" borderId="18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55" fillId="0" borderId="19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90" zoomScaleSheetLayoutView="90" zoomScalePageLayoutView="0" workbookViewId="0" topLeftCell="A1">
      <selection activeCell="F11" sqref="F10:F11"/>
    </sheetView>
  </sheetViews>
  <sheetFormatPr defaultColWidth="9.140625" defaultRowHeight="15"/>
  <cols>
    <col min="1" max="1" width="9.140625" style="37" customWidth="1"/>
    <col min="2" max="2" width="59.421875" style="0" customWidth="1"/>
    <col min="3" max="3" width="23.140625" style="0" customWidth="1"/>
    <col min="4" max="4" width="16.7109375" style="0" customWidth="1"/>
    <col min="5" max="5" width="11.421875" style="0" customWidth="1"/>
    <col min="6" max="6" width="15.140625" style="0" customWidth="1"/>
    <col min="7" max="7" width="13.8515625" style="0" customWidth="1"/>
    <col min="8" max="8" width="13.28125" style="0" customWidth="1"/>
  </cols>
  <sheetData>
    <row r="1" spans="1:8" ht="15">
      <c r="A1" s="1"/>
      <c r="B1" s="1"/>
      <c r="D1" s="2"/>
      <c r="H1" s="2" t="s">
        <v>31</v>
      </c>
    </row>
    <row r="2" spans="1:8" ht="15.75">
      <c r="A2" s="105" t="s">
        <v>166</v>
      </c>
      <c r="B2" s="105"/>
      <c r="C2" s="105"/>
      <c r="D2" s="105"/>
      <c r="E2" s="105"/>
      <c r="F2" s="105"/>
      <c r="G2" s="105"/>
      <c r="H2" s="105"/>
    </row>
    <row r="3" spans="1:8" ht="18.75">
      <c r="A3" s="35"/>
      <c r="B3" s="106" t="s">
        <v>133</v>
      </c>
      <c r="C3" s="106"/>
      <c r="D3" s="30"/>
      <c r="E3" s="19"/>
      <c r="F3" s="19"/>
      <c r="G3" s="19"/>
      <c r="H3" s="19"/>
    </row>
    <row r="4" spans="1:4" ht="15">
      <c r="A4" s="107" t="s">
        <v>0</v>
      </c>
      <c r="B4" s="107"/>
      <c r="C4" s="107"/>
      <c r="D4" s="31"/>
    </row>
    <row r="5" spans="1:4" ht="15">
      <c r="A5" s="1"/>
      <c r="B5" s="1"/>
      <c r="C5" s="1"/>
      <c r="D5" s="1"/>
    </row>
    <row r="6" spans="1:8" ht="24" customHeight="1">
      <c r="A6" s="110" t="s">
        <v>1</v>
      </c>
      <c r="B6" s="109" t="s">
        <v>2</v>
      </c>
      <c r="C6" s="104" t="s">
        <v>3</v>
      </c>
      <c r="D6" s="111" t="s">
        <v>33</v>
      </c>
      <c r="E6" s="23" t="s">
        <v>15</v>
      </c>
      <c r="F6" s="104" t="s">
        <v>35</v>
      </c>
      <c r="G6" s="104" t="s">
        <v>15</v>
      </c>
      <c r="H6" s="104"/>
    </row>
    <row r="7" spans="1:8" ht="36">
      <c r="A7" s="110"/>
      <c r="B7" s="109"/>
      <c r="C7" s="104"/>
      <c r="D7" s="112"/>
      <c r="E7" s="23" t="s">
        <v>34</v>
      </c>
      <c r="F7" s="104"/>
      <c r="G7" s="12" t="s">
        <v>36</v>
      </c>
      <c r="H7" s="12" t="s">
        <v>38</v>
      </c>
    </row>
    <row r="8" spans="1:8" ht="15">
      <c r="A8" s="36">
        <v>1</v>
      </c>
      <c r="B8" s="20">
        <v>2</v>
      </c>
      <c r="C8" s="21">
        <v>3</v>
      </c>
      <c r="D8" s="23">
        <v>4</v>
      </c>
      <c r="E8" s="23">
        <v>5</v>
      </c>
      <c r="F8" s="23">
        <v>6</v>
      </c>
      <c r="G8" s="21">
        <v>7</v>
      </c>
      <c r="H8" s="21">
        <v>8</v>
      </c>
    </row>
    <row r="9" spans="1:8" ht="15">
      <c r="A9" s="108" t="s">
        <v>4</v>
      </c>
      <c r="B9" s="108"/>
      <c r="C9" s="108"/>
      <c r="D9" s="14"/>
      <c r="E9" s="13"/>
      <c r="F9" s="13"/>
      <c r="G9" s="13"/>
      <c r="H9" s="13"/>
    </row>
    <row r="10" spans="1:8" ht="15">
      <c r="A10" s="4">
        <v>1</v>
      </c>
      <c r="B10" s="7" t="s">
        <v>120</v>
      </c>
      <c r="C10" s="4" t="s">
        <v>118</v>
      </c>
      <c r="D10" s="4">
        <v>47</v>
      </c>
      <c r="E10" s="13">
        <v>2</v>
      </c>
      <c r="F10" s="13">
        <v>40</v>
      </c>
      <c r="G10" s="13">
        <v>2</v>
      </c>
      <c r="H10" s="13">
        <v>38</v>
      </c>
    </row>
    <row r="11" spans="1:8" ht="15">
      <c r="A11" s="108" t="s">
        <v>5</v>
      </c>
      <c r="B11" s="108"/>
      <c r="C11" s="108"/>
      <c r="D11" s="14"/>
      <c r="E11" s="13"/>
      <c r="F11" s="13"/>
      <c r="G11" s="13"/>
      <c r="H11" s="13"/>
    </row>
    <row r="12" spans="1:8" ht="15">
      <c r="A12" s="4">
        <v>1</v>
      </c>
      <c r="B12" s="4" t="s">
        <v>121</v>
      </c>
      <c r="C12" s="4" t="s">
        <v>119</v>
      </c>
      <c r="D12" s="4">
        <v>89.5</v>
      </c>
      <c r="E12" s="13">
        <v>7</v>
      </c>
      <c r="F12" s="13">
        <v>50</v>
      </c>
      <c r="G12" s="13">
        <v>8</v>
      </c>
      <c r="H12" s="13">
        <v>51</v>
      </c>
    </row>
    <row r="13" spans="1:8" ht="15">
      <c r="A13" s="108" t="s">
        <v>10</v>
      </c>
      <c r="B13" s="108"/>
      <c r="C13" s="108"/>
      <c r="D13" s="14"/>
      <c r="E13" s="13"/>
      <c r="F13" s="13"/>
      <c r="G13" s="13"/>
      <c r="H13" s="13"/>
    </row>
    <row r="14" spans="1:8" ht="15">
      <c r="A14" s="4">
        <v>1</v>
      </c>
      <c r="B14" s="4" t="s">
        <v>122</v>
      </c>
      <c r="C14" s="4" t="s">
        <v>118</v>
      </c>
      <c r="D14" s="4">
        <v>13.5</v>
      </c>
      <c r="E14" s="13">
        <v>2</v>
      </c>
      <c r="F14" s="13">
        <v>11</v>
      </c>
      <c r="G14" s="13">
        <v>1</v>
      </c>
      <c r="H14" s="13">
        <v>10</v>
      </c>
    </row>
    <row r="15" spans="1:8" ht="15">
      <c r="A15" s="108" t="s">
        <v>8</v>
      </c>
      <c r="B15" s="108"/>
      <c r="C15" s="108"/>
      <c r="D15" s="14"/>
      <c r="E15" s="13"/>
      <c r="F15" s="13"/>
      <c r="G15" s="13"/>
      <c r="H15" s="13"/>
    </row>
    <row r="16" spans="1:8" ht="15">
      <c r="A16" s="4">
        <v>1</v>
      </c>
      <c r="B16" s="8" t="s">
        <v>123</v>
      </c>
      <c r="C16" s="4" t="s">
        <v>119</v>
      </c>
      <c r="D16" s="4">
        <v>57</v>
      </c>
      <c r="E16" s="13">
        <v>2</v>
      </c>
      <c r="F16" s="13">
        <v>57</v>
      </c>
      <c r="G16" s="13">
        <v>44</v>
      </c>
      <c r="H16" s="13">
        <v>13</v>
      </c>
    </row>
    <row r="17" spans="1:8" ht="15">
      <c r="A17" s="4">
        <v>2</v>
      </c>
      <c r="B17" s="8" t="s">
        <v>124</v>
      </c>
      <c r="C17" s="4" t="s">
        <v>119</v>
      </c>
      <c r="D17" s="4">
        <v>38</v>
      </c>
      <c r="E17" s="13">
        <v>2</v>
      </c>
      <c r="F17" s="13">
        <v>38</v>
      </c>
      <c r="G17" s="13">
        <v>28</v>
      </c>
      <c r="H17" s="13">
        <v>10</v>
      </c>
    </row>
    <row r="18" spans="1:8" ht="15">
      <c r="A18" s="4">
        <v>3</v>
      </c>
      <c r="B18" s="8" t="s">
        <v>125</v>
      </c>
      <c r="C18" s="4" t="s">
        <v>119</v>
      </c>
      <c r="D18" s="4">
        <v>20</v>
      </c>
      <c r="E18" s="13">
        <v>2</v>
      </c>
      <c r="F18" s="13">
        <v>20</v>
      </c>
      <c r="G18" s="13">
        <v>17</v>
      </c>
      <c r="H18" s="13">
        <v>3</v>
      </c>
    </row>
    <row r="19" spans="1:8" ht="15">
      <c r="A19" s="4">
        <v>4</v>
      </c>
      <c r="B19" s="8" t="s">
        <v>126</v>
      </c>
      <c r="C19" s="4" t="s">
        <v>119</v>
      </c>
      <c r="D19" s="4">
        <v>28</v>
      </c>
      <c r="E19" s="13">
        <v>2</v>
      </c>
      <c r="F19" s="13">
        <v>28</v>
      </c>
      <c r="G19" s="13">
        <v>23</v>
      </c>
      <c r="H19" s="13">
        <v>5</v>
      </c>
    </row>
    <row r="20" spans="1:4" ht="15">
      <c r="A20" s="5" t="s">
        <v>9</v>
      </c>
      <c r="B20" s="1"/>
      <c r="C20" s="1"/>
      <c r="D20" s="1"/>
    </row>
  </sheetData>
  <sheetProtection/>
  <mergeCells count="13">
    <mergeCell ref="A11:C11"/>
    <mergeCell ref="A13:C13"/>
    <mergeCell ref="D6:D7"/>
    <mergeCell ref="G6:H6"/>
    <mergeCell ref="A2:H2"/>
    <mergeCell ref="B3:C3"/>
    <mergeCell ref="A4:C4"/>
    <mergeCell ref="A15:C15"/>
    <mergeCell ref="F6:F7"/>
    <mergeCell ref="C6:C7"/>
    <mergeCell ref="B6:B7"/>
    <mergeCell ref="A6:A7"/>
    <mergeCell ref="A9:C9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60" zoomScalePageLayoutView="0" workbookViewId="0" topLeftCell="A1">
      <selection activeCell="B53" sqref="B53"/>
    </sheetView>
  </sheetViews>
  <sheetFormatPr defaultColWidth="9.140625" defaultRowHeight="15"/>
  <cols>
    <col min="2" max="3" width="62.8515625" style="0" customWidth="1"/>
    <col min="4" max="4" width="31.140625" style="0" customWidth="1"/>
    <col min="5" max="5" width="30.7109375" style="0" customWidth="1"/>
  </cols>
  <sheetData>
    <row r="1" spans="1:5" ht="15">
      <c r="A1" s="1"/>
      <c r="B1" s="1"/>
      <c r="C1" s="1"/>
      <c r="E1" s="2" t="s">
        <v>37</v>
      </c>
    </row>
    <row r="2" spans="1:4" ht="15.75">
      <c r="A2" s="105" t="s">
        <v>14</v>
      </c>
      <c r="B2" s="105"/>
      <c r="C2" s="105"/>
      <c r="D2" s="105"/>
    </row>
    <row r="3" spans="1:5" ht="19.5" thickBot="1">
      <c r="A3" s="3"/>
      <c r="B3" s="116"/>
      <c r="C3" s="116"/>
      <c r="D3" s="116"/>
      <c r="E3" s="22"/>
    </row>
    <row r="4" spans="1:4" ht="15">
      <c r="A4" s="107" t="s">
        <v>133</v>
      </c>
      <c r="B4" s="107"/>
      <c r="C4" s="107"/>
      <c r="D4" s="107"/>
    </row>
    <row r="5" spans="1:4" ht="15">
      <c r="A5" s="1"/>
      <c r="B5" s="1"/>
      <c r="C5" s="1"/>
      <c r="D5" s="1"/>
    </row>
    <row r="6" spans="1:5" ht="36">
      <c r="A6" s="11" t="s">
        <v>1</v>
      </c>
      <c r="B6" s="11" t="s">
        <v>41</v>
      </c>
      <c r="C6" s="17" t="s">
        <v>40</v>
      </c>
      <c r="D6" s="12" t="s">
        <v>13</v>
      </c>
      <c r="E6" s="12" t="s">
        <v>39</v>
      </c>
    </row>
    <row r="7" spans="1:5" ht="15">
      <c r="A7" s="113" t="s">
        <v>4</v>
      </c>
      <c r="B7" s="114"/>
      <c r="C7" s="114"/>
      <c r="D7" s="114"/>
      <c r="E7" s="115"/>
    </row>
    <row r="8" spans="1:5" ht="15">
      <c r="A8" s="4">
        <v>1</v>
      </c>
      <c r="B8" s="7" t="s">
        <v>140</v>
      </c>
      <c r="C8" s="7" t="s">
        <v>120</v>
      </c>
      <c r="D8" s="4"/>
      <c r="E8" s="13" t="s">
        <v>136</v>
      </c>
    </row>
    <row r="9" spans="1:5" ht="15">
      <c r="A9" s="4">
        <v>2</v>
      </c>
      <c r="B9" s="7" t="s">
        <v>141</v>
      </c>
      <c r="C9" s="7" t="s">
        <v>120</v>
      </c>
      <c r="D9" s="4"/>
      <c r="E9" s="13" t="s">
        <v>137</v>
      </c>
    </row>
    <row r="10" spans="1:5" ht="15">
      <c r="A10" s="4">
        <v>3</v>
      </c>
      <c r="B10" s="7" t="s">
        <v>142</v>
      </c>
      <c r="C10" s="7" t="s">
        <v>120</v>
      </c>
      <c r="D10" s="4"/>
      <c r="E10" s="13" t="s">
        <v>138</v>
      </c>
    </row>
    <row r="11" spans="1:5" ht="15">
      <c r="A11" s="4">
        <v>4</v>
      </c>
      <c r="B11" s="7" t="s">
        <v>143</v>
      </c>
      <c r="C11" s="7" t="s">
        <v>120</v>
      </c>
      <c r="D11" s="4"/>
      <c r="E11" s="13" t="s">
        <v>138</v>
      </c>
    </row>
    <row r="12" spans="1:5" ht="15">
      <c r="A12" s="4">
        <v>5</v>
      </c>
      <c r="B12" s="7" t="s">
        <v>144</v>
      </c>
      <c r="C12" s="7" t="s">
        <v>120</v>
      </c>
      <c r="D12" s="4"/>
      <c r="E12" s="13" t="s">
        <v>139</v>
      </c>
    </row>
    <row r="13" spans="1:5" ht="15">
      <c r="A13" s="4">
        <v>6</v>
      </c>
      <c r="B13" s="7" t="s">
        <v>145</v>
      </c>
      <c r="C13" s="7" t="s">
        <v>120</v>
      </c>
      <c r="D13" s="4"/>
      <c r="E13" s="13" t="s">
        <v>139</v>
      </c>
    </row>
    <row r="14" spans="1:5" ht="15">
      <c r="A14" s="4">
        <v>7</v>
      </c>
      <c r="B14" s="7" t="s">
        <v>147</v>
      </c>
      <c r="C14" s="7" t="s">
        <v>120</v>
      </c>
      <c r="D14" s="4"/>
      <c r="E14" s="13" t="s">
        <v>149</v>
      </c>
    </row>
    <row r="15" spans="1:5" ht="15">
      <c r="A15" s="9">
        <v>8</v>
      </c>
      <c r="B15" s="7" t="s">
        <v>148</v>
      </c>
      <c r="C15" s="7" t="s">
        <v>120</v>
      </c>
      <c r="D15" s="9"/>
      <c r="E15" s="13" t="s">
        <v>149</v>
      </c>
    </row>
    <row r="16" spans="1:5" ht="15">
      <c r="A16" s="113" t="s">
        <v>5</v>
      </c>
      <c r="B16" s="114"/>
      <c r="C16" s="114"/>
      <c r="D16" s="114"/>
      <c r="E16" s="115"/>
    </row>
    <row r="17" spans="1:5" ht="15">
      <c r="A17" s="4">
        <v>1</v>
      </c>
      <c r="B17" s="4" t="s">
        <v>146</v>
      </c>
      <c r="C17" s="4" t="s">
        <v>121</v>
      </c>
      <c r="D17" s="4"/>
      <c r="E17" s="13" t="s">
        <v>149</v>
      </c>
    </row>
    <row r="18" spans="1:5" ht="15">
      <c r="A18" s="4">
        <v>2</v>
      </c>
      <c r="B18" s="4" t="s">
        <v>146</v>
      </c>
      <c r="C18" s="4" t="s">
        <v>121</v>
      </c>
      <c r="D18" s="4"/>
      <c r="E18" s="13" t="s">
        <v>164</v>
      </c>
    </row>
    <row r="19" spans="1:5" ht="15">
      <c r="A19" s="113" t="s">
        <v>10</v>
      </c>
      <c r="B19" s="114"/>
      <c r="C19" s="114"/>
      <c r="D19" s="114"/>
      <c r="E19" s="115"/>
    </row>
    <row r="20" spans="1:5" ht="15">
      <c r="A20" s="4">
        <v>1</v>
      </c>
      <c r="B20" s="4" t="s">
        <v>150</v>
      </c>
      <c r="C20" s="4" t="s">
        <v>122</v>
      </c>
      <c r="D20" s="4"/>
      <c r="E20" s="13" t="s">
        <v>151</v>
      </c>
    </row>
    <row r="21" spans="1:5" ht="15">
      <c r="A21" s="9">
        <v>2</v>
      </c>
      <c r="B21" s="10"/>
      <c r="C21" s="15"/>
      <c r="D21" s="9"/>
      <c r="E21" s="13"/>
    </row>
    <row r="22" spans="1:5" ht="15">
      <c r="A22" s="113" t="s">
        <v>6</v>
      </c>
      <c r="B22" s="114"/>
      <c r="C22" s="114"/>
      <c r="D22" s="114"/>
      <c r="E22" s="115"/>
    </row>
    <row r="23" spans="1:5" ht="15">
      <c r="A23" s="4">
        <v>1</v>
      </c>
      <c r="B23" s="7"/>
      <c r="C23" s="7"/>
      <c r="D23" s="4"/>
      <c r="E23" s="13"/>
    </row>
    <row r="24" spans="1:5" ht="15">
      <c r="A24" s="9">
        <v>2</v>
      </c>
      <c r="B24" s="10"/>
      <c r="C24" s="15"/>
      <c r="D24" s="9"/>
      <c r="E24" s="13"/>
    </row>
    <row r="25" spans="1:5" ht="15" customHeight="1">
      <c r="A25" s="117" t="s">
        <v>11</v>
      </c>
      <c r="B25" s="118"/>
      <c r="C25" s="118"/>
      <c r="D25" s="118"/>
      <c r="E25" s="119"/>
    </row>
    <row r="26" spans="1:5" ht="15">
      <c r="A26" s="4">
        <v>1</v>
      </c>
      <c r="B26" s="7"/>
      <c r="C26" s="7"/>
      <c r="D26" s="4"/>
      <c r="E26" s="13"/>
    </row>
    <row r="27" spans="1:5" ht="15">
      <c r="A27" s="9">
        <v>2</v>
      </c>
      <c r="B27" s="10"/>
      <c r="C27" s="15"/>
      <c r="D27" s="9"/>
      <c r="E27" s="13"/>
    </row>
    <row r="28" spans="1:13" ht="15">
      <c r="A28" s="108" t="s">
        <v>26</v>
      </c>
      <c r="B28" s="108"/>
      <c r="C28" s="108"/>
      <c r="D28" s="108"/>
      <c r="E28" s="108"/>
      <c r="F28" s="33"/>
      <c r="G28" s="32"/>
      <c r="H28" s="32"/>
      <c r="I28" s="32"/>
      <c r="J28" s="32"/>
      <c r="K28" s="32"/>
      <c r="L28" s="32"/>
      <c r="M28" s="32"/>
    </row>
    <row r="29" spans="1:13" ht="15">
      <c r="A29" s="4">
        <v>1</v>
      </c>
      <c r="B29" s="4"/>
      <c r="C29" s="4"/>
      <c r="D29" s="4"/>
      <c r="E29" s="14"/>
      <c r="F29" s="34"/>
      <c r="G29" s="32"/>
      <c r="H29" s="32"/>
      <c r="I29" s="32"/>
      <c r="J29" s="32"/>
      <c r="K29" s="32"/>
      <c r="L29" s="32"/>
      <c r="M29" s="32"/>
    </row>
    <row r="30" spans="1:13" ht="15">
      <c r="A30" s="14">
        <v>2</v>
      </c>
      <c r="B30" s="15"/>
      <c r="C30" s="15"/>
      <c r="D30" s="15"/>
      <c r="E30" s="14"/>
      <c r="F30" s="34"/>
      <c r="G30" s="32"/>
      <c r="H30" s="32"/>
      <c r="I30" s="32"/>
      <c r="J30" s="32"/>
      <c r="K30" s="32"/>
      <c r="L30" s="32"/>
      <c r="M30" s="32"/>
    </row>
    <row r="31" spans="1:5" ht="15">
      <c r="A31" s="113" t="s">
        <v>12</v>
      </c>
      <c r="B31" s="114"/>
      <c r="C31" s="114"/>
      <c r="D31" s="114"/>
      <c r="E31" s="115"/>
    </row>
    <row r="32" spans="1:5" ht="15" customHeight="1">
      <c r="A32" s="4"/>
      <c r="B32" s="7"/>
      <c r="C32" s="7"/>
      <c r="D32" s="4"/>
      <c r="E32" s="13"/>
    </row>
    <row r="33" spans="1:5" ht="15">
      <c r="A33" s="9">
        <v>2</v>
      </c>
      <c r="B33" s="10"/>
      <c r="C33" s="15"/>
      <c r="D33" s="9"/>
      <c r="E33" s="13"/>
    </row>
    <row r="34" spans="1:5" ht="15">
      <c r="A34" s="113" t="s">
        <v>7</v>
      </c>
      <c r="B34" s="114"/>
      <c r="C34" s="114"/>
      <c r="D34" s="114"/>
      <c r="E34" s="115"/>
    </row>
    <row r="35" spans="1:5" ht="15">
      <c r="A35" s="4">
        <v>1</v>
      </c>
      <c r="B35" s="4"/>
      <c r="C35" s="4"/>
      <c r="D35" s="9"/>
      <c r="E35" s="13"/>
    </row>
    <row r="36" spans="1:5" ht="15">
      <c r="A36" s="9">
        <v>2</v>
      </c>
      <c r="B36" s="10"/>
      <c r="C36" s="15"/>
      <c r="D36" s="9"/>
      <c r="E36" s="13"/>
    </row>
    <row r="37" spans="1:5" ht="15">
      <c r="A37" s="108" t="s">
        <v>8</v>
      </c>
      <c r="B37" s="108"/>
      <c r="C37" s="108"/>
      <c r="D37" s="108"/>
      <c r="E37" s="13"/>
    </row>
    <row r="38" spans="1:5" ht="15">
      <c r="A38" s="4">
        <v>1</v>
      </c>
      <c r="B38" s="8" t="s">
        <v>152</v>
      </c>
      <c r="C38" s="8" t="s">
        <v>159</v>
      </c>
      <c r="D38" s="4"/>
      <c r="E38" s="13" t="s">
        <v>160</v>
      </c>
    </row>
    <row r="39" spans="1:5" ht="15">
      <c r="A39" s="4">
        <v>2</v>
      </c>
      <c r="B39" s="8" t="s">
        <v>153</v>
      </c>
      <c r="C39" s="8" t="s">
        <v>156</v>
      </c>
      <c r="D39" s="4"/>
      <c r="E39" s="13" t="s">
        <v>161</v>
      </c>
    </row>
    <row r="40" spans="1:5" ht="15">
      <c r="A40" s="4">
        <v>3</v>
      </c>
      <c r="B40" s="8" t="s">
        <v>154</v>
      </c>
      <c r="C40" s="8" t="s">
        <v>157</v>
      </c>
      <c r="D40" s="4"/>
      <c r="E40" s="13" t="s">
        <v>162</v>
      </c>
    </row>
    <row r="41" spans="1:5" ht="15">
      <c r="A41" s="4">
        <v>4</v>
      </c>
      <c r="B41" s="8" t="s">
        <v>155</v>
      </c>
      <c r="C41" s="8" t="s">
        <v>158</v>
      </c>
      <c r="D41" s="4"/>
      <c r="E41" s="13" t="s">
        <v>163</v>
      </c>
    </row>
    <row r="42" spans="1:4" ht="15">
      <c r="A42" s="5" t="s">
        <v>9</v>
      </c>
      <c r="B42" s="1"/>
      <c r="C42" s="1"/>
      <c r="D42" s="1"/>
    </row>
  </sheetData>
  <sheetProtection/>
  <mergeCells count="12">
    <mergeCell ref="A7:E7"/>
    <mergeCell ref="A16:E16"/>
    <mergeCell ref="A19:E19"/>
    <mergeCell ref="A22:E22"/>
    <mergeCell ref="A2:D2"/>
    <mergeCell ref="B3:D3"/>
    <mergeCell ref="A4:D4"/>
    <mergeCell ref="A37:D37"/>
    <mergeCell ref="A25:E25"/>
    <mergeCell ref="A31:E31"/>
    <mergeCell ref="A34:E34"/>
    <mergeCell ref="A28:E2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80" zoomScaleSheetLayoutView="80" zoomScalePageLayoutView="0" workbookViewId="0" topLeftCell="A1">
      <selection activeCell="E14" sqref="E14"/>
    </sheetView>
  </sheetViews>
  <sheetFormatPr defaultColWidth="9.140625" defaultRowHeight="15"/>
  <cols>
    <col min="2" max="2" width="62.8515625" style="0" customWidth="1"/>
    <col min="3" max="4" width="13.140625" style="0" customWidth="1"/>
    <col min="5" max="5" width="9.140625" style="0" customWidth="1"/>
    <col min="6" max="6" width="14.8515625" style="0" customWidth="1"/>
    <col min="7" max="7" width="14.7109375" style="0" customWidth="1"/>
    <col min="8" max="8" width="12.28125" style="0" customWidth="1"/>
    <col min="9" max="9" width="11.57421875" style="0" customWidth="1"/>
    <col min="10" max="10" width="14.140625" style="0" customWidth="1"/>
    <col min="11" max="11" width="17.28125" style="0" customWidth="1"/>
    <col min="12" max="12" width="21.57421875" style="0" customWidth="1"/>
  </cols>
  <sheetData>
    <row r="1" spans="1:6" ht="15">
      <c r="A1" s="1"/>
      <c r="B1" s="1"/>
      <c r="C1" s="1"/>
      <c r="D1" s="1"/>
      <c r="E1" s="2" t="s">
        <v>30</v>
      </c>
      <c r="F1" s="2"/>
    </row>
    <row r="2" spans="1:9" ht="15.75">
      <c r="A2" s="105" t="s">
        <v>16</v>
      </c>
      <c r="B2" s="105"/>
      <c r="C2" s="105"/>
      <c r="D2" s="105"/>
      <c r="E2" s="105"/>
      <c r="F2" s="105"/>
      <c r="G2" s="105"/>
      <c r="H2" s="105"/>
      <c r="I2" s="105"/>
    </row>
    <row r="3" spans="1:9" ht="18.75">
      <c r="A3" s="18"/>
      <c r="B3" s="106"/>
      <c r="C3" s="106"/>
      <c r="D3" s="106"/>
      <c r="E3" s="106"/>
      <c r="F3" s="30"/>
      <c r="G3" s="19"/>
      <c r="H3" s="19"/>
      <c r="I3" s="19"/>
    </row>
    <row r="4" spans="1:6" ht="15">
      <c r="A4" s="107" t="s">
        <v>0</v>
      </c>
      <c r="B4" s="107"/>
      <c r="C4" s="107"/>
      <c r="D4" s="107"/>
      <c r="E4" s="107"/>
      <c r="F4" s="31"/>
    </row>
    <row r="5" spans="1:6" ht="15">
      <c r="A5" s="1"/>
      <c r="B5" s="1"/>
      <c r="C5" s="1"/>
      <c r="D5" s="1"/>
      <c r="E5" s="1"/>
      <c r="F5" s="1"/>
    </row>
    <row r="6" spans="1:12" ht="24" customHeight="1">
      <c r="A6" s="125" t="s">
        <v>1</v>
      </c>
      <c r="B6" s="125" t="s">
        <v>42</v>
      </c>
      <c r="C6" s="122" t="s">
        <v>17</v>
      </c>
      <c r="D6" s="124"/>
      <c r="E6" s="124"/>
      <c r="F6" s="124"/>
      <c r="G6" s="123"/>
      <c r="H6" s="12" t="s">
        <v>19</v>
      </c>
      <c r="I6" s="104" t="s">
        <v>22</v>
      </c>
      <c r="J6" s="104"/>
      <c r="K6" s="104" t="s">
        <v>32</v>
      </c>
      <c r="L6" s="104"/>
    </row>
    <row r="7" spans="1:12" ht="24" customHeight="1">
      <c r="A7" s="126"/>
      <c r="B7" s="126"/>
      <c r="C7" s="122" t="s">
        <v>23</v>
      </c>
      <c r="D7" s="124"/>
      <c r="E7" s="123"/>
      <c r="F7" s="122" t="s">
        <v>18</v>
      </c>
      <c r="G7" s="123"/>
      <c r="H7" s="111" t="s">
        <v>20</v>
      </c>
      <c r="I7" s="111" t="s">
        <v>21</v>
      </c>
      <c r="J7" s="120" t="s">
        <v>43</v>
      </c>
      <c r="K7" s="120" t="s">
        <v>28</v>
      </c>
      <c r="L7" s="120" t="s">
        <v>44</v>
      </c>
    </row>
    <row r="8" spans="1:12" ht="48">
      <c r="A8" s="127"/>
      <c r="B8" s="127"/>
      <c r="C8" s="12" t="s">
        <v>24</v>
      </c>
      <c r="D8" s="24" t="s">
        <v>29</v>
      </c>
      <c r="E8" s="24" t="s">
        <v>25</v>
      </c>
      <c r="F8" s="24" t="s">
        <v>27</v>
      </c>
      <c r="G8" s="24" t="s">
        <v>25</v>
      </c>
      <c r="H8" s="112"/>
      <c r="I8" s="112"/>
      <c r="J8" s="121"/>
      <c r="K8" s="121"/>
      <c r="L8" s="121"/>
    </row>
    <row r="9" spans="1:12" ht="15">
      <c r="A9" s="20">
        <v>1</v>
      </c>
      <c r="B9" s="20">
        <v>2</v>
      </c>
      <c r="C9" s="20">
        <v>3</v>
      </c>
      <c r="D9" s="21">
        <v>4</v>
      </c>
      <c r="E9" s="21">
        <v>5</v>
      </c>
      <c r="F9" s="21">
        <v>6</v>
      </c>
      <c r="G9" s="12">
        <v>7</v>
      </c>
      <c r="H9" s="26">
        <v>8</v>
      </c>
      <c r="I9" s="25">
        <v>9</v>
      </c>
      <c r="J9" s="26">
        <v>10</v>
      </c>
      <c r="K9" s="26">
        <v>11</v>
      </c>
      <c r="L9" s="25">
        <v>12</v>
      </c>
    </row>
    <row r="10" spans="1:12" ht="15">
      <c r="A10" s="113" t="s">
        <v>4</v>
      </c>
      <c r="B10" s="115"/>
      <c r="C10" s="29"/>
      <c r="D10" s="29"/>
      <c r="E10" s="27"/>
      <c r="F10" s="27"/>
      <c r="G10" s="13"/>
      <c r="H10" s="13"/>
      <c r="I10" s="13"/>
      <c r="J10" s="13"/>
      <c r="K10" s="13"/>
      <c r="L10" s="13"/>
    </row>
    <row r="11" spans="1:12" ht="15">
      <c r="A11" s="4">
        <v>1</v>
      </c>
      <c r="B11" s="7" t="s">
        <v>120</v>
      </c>
      <c r="C11" s="7">
        <v>25575.7</v>
      </c>
      <c r="D11" s="7">
        <v>5</v>
      </c>
      <c r="E11" s="4">
        <v>1938</v>
      </c>
      <c r="F11" s="4">
        <v>0</v>
      </c>
      <c r="G11" s="4">
        <v>0</v>
      </c>
      <c r="H11" s="13">
        <v>6717.9</v>
      </c>
      <c r="I11" s="13">
        <v>0</v>
      </c>
      <c r="J11" s="13">
        <v>0</v>
      </c>
      <c r="K11" s="13">
        <v>0</v>
      </c>
      <c r="L11" s="13">
        <v>0</v>
      </c>
    </row>
    <row r="12" spans="1:12" ht="15">
      <c r="A12" s="113" t="s">
        <v>5</v>
      </c>
      <c r="B12" s="115"/>
      <c r="C12" s="29"/>
      <c r="D12" s="29"/>
      <c r="E12" s="27"/>
      <c r="F12" s="27"/>
      <c r="G12" s="4"/>
      <c r="H12" s="13"/>
      <c r="I12" s="13"/>
      <c r="J12" s="13"/>
      <c r="K12" s="13"/>
      <c r="L12" s="13"/>
    </row>
    <row r="13" spans="1:12" ht="15">
      <c r="A13" s="4">
        <v>1</v>
      </c>
      <c r="B13" s="4" t="s">
        <v>130</v>
      </c>
      <c r="C13" s="4">
        <v>290244.2</v>
      </c>
      <c r="D13" s="4">
        <v>2</v>
      </c>
      <c r="E13" s="4">
        <v>4583.9</v>
      </c>
      <c r="F13" s="4">
        <v>0</v>
      </c>
      <c r="G13" s="4">
        <v>0</v>
      </c>
      <c r="H13" s="13">
        <v>23954.7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113" t="s">
        <v>10</v>
      </c>
      <c r="B14" s="114"/>
      <c r="C14" s="6"/>
      <c r="D14" s="6"/>
      <c r="E14" s="28"/>
      <c r="F14" s="28"/>
      <c r="G14" s="4"/>
      <c r="H14" s="13"/>
      <c r="I14" s="13"/>
      <c r="J14" s="13"/>
      <c r="K14" s="13"/>
      <c r="L14" s="13"/>
    </row>
    <row r="15" spans="1:12" ht="15">
      <c r="A15" s="4">
        <v>1</v>
      </c>
      <c r="B15" s="4" t="s">
        <v>131</v>
      </c>
      <c r="C15" s="4">
        <v>4209.5</v>
      </c>
      <c r="D15" s="4">
        <v>2</v>
      </c>
      <c r="E15" s="4">
        <v>836.8</v>
      </c>
      <c r="F15" s="4">
        <v>0</v>
      </c>
      <c r="G15" s="4">
        <v>0</v>
      </c>
      <c r="H15" s="13">
        <v>1527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113" t="s">
        <v>8</v>
      </c>
      <c r="B16" s="114"/>
      <c r="C16" s="6"/>
      <c r="D16" s="6"/>
      <c r="E16" s="28"/>
      <c r="F16" s="28"/>
      <c r="G16" s="13"/>
      <c r="H16" s="13"/>
      <c r="I16" s="13"/>
      <c r="J16" s="13"/>
      <c r="K16" s="13"/>
      <c r="L16" s="13"/>
    </row>
    <row r="17" spans="1:12" ht="15">
      <c r="A17" s="4">
        <v>1</v>
      </c>
      <c r="B17" s="8" t="s">
        <v>123</v>
      </c>
      <c r="C17" s="8">
        <v>5840.1</v>
      </c>
      <c r="D17" s="8">
        <v>1</v>
      </c>
      <c r="E17" s="4">
        <v>555.8</v>
      </c>
      <c r="F17" s="4">
        <v>0</v>
      </c>
      <c r="G17" s="4">
        <v>0</v>
      </c>
      <c r="H17" s="13">
        <v>2916.7</v>
      </c>
      <c r="I17" s="13">
        <v>0</v>
      </c>
      <c r="J17" s="13">
        <v>0</v>
      </c>
      <c r="K17" s="13">
        <v>0</v>
      </c>
      <c r="L17" s="13">
        <v>0</v>
      </c>
    </row>
    <row r="18" spans="1:12" ht="15">
      <c r="A18" s="4">
        <v>2</v>
      </c>
      <c r="B18" s="8" t="s">
        <v>124</v>
      </c>
      <c r="C18" s="8">
        <v>8311.7</v>
      </c>
      <c r="D18" s="8">
        <v>1</v>
      </c>
      <c r="E18" s="4">
        <v>1722.3</v>
      </c>
      <c r="F18" s="4">
        <v>0</v>
      </c>
      <c r="G18" s="4">
        <v>0</v>
      </c>
      <c r="H18" s="13">
        <v>3275.6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4">
        <v>3</v>
      </c>
      <c r="B19" s="8" t="s">
        <v>125</v>
      </c>
      <c r="C19" s="8">
        <v>2476.1</v>
      </c>
      <c r="D19" s="8">
        <v>1</v>
      </c>
      <c r="E19" s="4">
        <v>590.9</v>
      </c>
      <c r="F19" s="4">
        <v>0</v>
      </c>
      <c r="G19" s="4">
        <v>0</v>
      </c>
      <c r="H19" s="13">
        <v>575.6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4">
        <v>4</v>
      </c>
      <c r="B20" s="8" t="s">
        <v>126</v>
      </c>
      <c r="C20" s="16">
        <v>6926.2</v>
      </c>
      <c r="D20" s="16">
        <v>1</v>
      </c>
      <c r="E20" s="4">
        <v>851.7</v>
      </c>
      <c r="F20" s="4">
        <v>0</v>
      </c>
      <c r="G20" s="4">
        <v>0</v>
      </c>
      <c r="H20" s="13">
        <v>3726.8</v>
      </c>
      <c r="I20" s="13">
        <v>0</v>
      </c>
      <c r="J20" s="13">
        <v>0</v>
      </c>
      <c r="K20" s="13">
        <v>0</v>
      </c>
      <c r="L20" s="13">
        <v>0</v>
      </c>
    </row>
    <row r="21" spans="1:6" ht="15">
      <c r="A21" s="5" t="s">
        <v>9</v>
      </c>
      <c r="B21" s="1"/>
      <c r="C21" s="1"/>
      <c r="D21" s="1"/>
      <c r="E21" s="1"/>
      <c r="F21" s="1"/>
    </row>
  </sheetData>
  <sheetProtection/>
  <mergeCells count="19">
    <mergeCell ref="A2:I2"/>
    <mergeCell ref="B3:E3"/>
    <mergeCell ref="A4:E4"/>
    <mergeCell ref="H7:H8"/>
    <mergeCell ref="I7:I8"/>
    <mergeCell ref="A16:B16"/>
    <mergeCell ref="C6:G6"/>
    <mergeCell ref="C7:E7"/>
    <mergeCell ref="A6:A8"/>
    <mergeCell ref="B6:B8"/>
    <mergeCell ref="A10:B10"/>
    <mergeCell ref="A12:B12"/>
    <mergeCell ref="A14:B14"/>
    <mergeCell ref="J7:J8"/>
    <mergeCell ref="F7:G7"/>
    <mergeCell ref="K6:L6"/>
    <mergeCell ref="K7:K8"/>
    <mergeCell ref="L7:L8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zoomScaleSheetLayoutView="70" zoomScalePageLayoutView="0" workbookViewId="0" topLeftCell="A1">
      <selection activeCell="O11" sqref="O11"/>
    </sheetView>
  </sheetViews>
  <sheetFormatPr defaultColWidth="9.140625" defaultRowHeight="15"/>
  <cols>
    <col min="1" max="1" width="4.00390625" style="0" customWidth="1"/>
    <col min="2" max="2" width="35.28125" style="0" customWidth="1"/>
    <col min="3" max="3" width="18.8515625" style="0" customWidth="1"/>
    <col min="4" max="4" width="11.421875" style="0" customWidth="1"/>
    <col min="5" max="5" width="19.8515625" style="38" customWidth="1"/>
    <col min="6" max="6" width="14.8515625" style="0" customWidth="1"/>
    <col min="7" max="7" width="10.7109375" style="39" customWidth="1"/>
    <col min="8" max="8" width="13.28125" style="40" customWidth="1"/>
    <col min="9" max="9" width="14.28125" style="0" customWidth="1"/>
    <col min="10" max="10" width="15.28125" style="41" customWidth="1"/>
    <col min="11" max="11" width="8.7109375" style="41" customWidth="1"/>
    <col min="12" max="12" width="8.57421875" style="41" customWidth="1"/>
    <col min="13" max="13" width="7.421875" style="0" customWidth="1"/>
    <col min="14" max="14" width="6.28125" style="0" customWidth="1"/>
    <col min="15" max="15" width="7.57421875" style="50" customWidth="1"/>
    <col min="16" max="16" width="8.140625" style="0" customWidth="1"/>
  </cols>
  <sheetData>
    <row r="2" spans="14:16" ht="21" customHeight="1">
      <c r="N2" s="128" t="s">
        <v>63</v>
      </c>
      <c r="O2" s="128"/>
      <c r="P2" s="128"/>
    </row>
    <row r="3" spans="1:16" ht="15.75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1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27.75" customHeight="1">
      <c r="A5" s="131" t="s">
        <v>46</v>
      </c>
      <c r="B5" s="131" t="s">
        <v>47</v>
      </c>
      <c r="C5" s="131" t="s">
        <v>62</v>
      </c>
      <c r="D5" s="131" t="s">
        <v>48</v>
      </c>
      <c r="E5" s="134" t="s">
        <v>49</v>
      </c>
      <c r="F5" s="131" t="s">
        <v>50</v>
      </c>
      <c r="G5" s="137" t="s">
        <v>51</v>
      </c>
      <c r="H5" s="138"/>
      <c r="I5" s="131" t="s">
        <v>52</v>
      </c>
      <c r="J5" s="131" t="s">
        <v>53</v>
      </c>
      <c r="K5" s="137" t="s">
        <v>54</v>
      </c>
      <c r="L5" s="138"/>
      <c r="M5" s="141" t="s">
        <v>55</v>
      </c>
      <c r="N5" s="142"/>
      <c r="O5" s="142"/>
      <c r="P5" s="143"/>
    </row>
    <row r="6" spans="1:16" ht="61.5" customHeight="1">
      <c r="A6" s="132"/>
      <c r="B6" s="132"/>
      <c r="C6" s="132"/>
      <c r="D6" s="132"/>
      <c r="E6" s="135"/>
      <c r="F6" s="132"/>
      <c r="G6" s="139"/>
      <c r="H6" s="140"/>
      <c r="I6" s="132"/>
      <c r="J6" s="132"/>
      <c r="K6" s="139"/>
      <c r="L6" s="140"/>
      <c r="M6" s="141" t="s">
        <v>56</v>
      </c>
      <c r="N6" s="143"/>
      <c r="O6" s="141" t="s">
        <v>57</v>
      </c>
      <c r="P6" s="143"/>
    </row>
    <row r="7" spans="1:16" ht="32.25" customHeight="1">
      <c r="A7" s="133"/>
      <c r="B7" s="133"/>
      <c r="C7" s="133"/>
      <c r="D7" s="133"/>
      <c r="E7" s="136"/>
      <c r="F7" s="133"/>
      <c r="G7" s="42" t="s">
        <v>58</v>
      </c>
      <c r="H7" s="43" t="s">
        <v>57</v>
      </c>
      <c r="I7" s="133"/>
      <c r="J7" s="133"/>
      <c r="K7" s="44" t="s">
        <v>59</v>
      </c>
      <c r="L7" s="44" t="s">
        <v>60</v>
      </c>
      <c r="M7" s="44" t="s">
        <v>59</v>
      </c>
      <c r="N7" s="44" t="s">
        <v>60</v>
      </c>
      <c r="O7" s="44" t="s">
        <v>59</v>
      </c>
      <c r="P7" s="44" t="s">
        <v>60</v>
      </c>
    </row>
    <row r="8" spans="1:16" s="37" customFormat="1" ht="15">
      <c r="A8" s="45">
        <v>1</v>
      </c>
      <c r="B8" s="45">
        <v>2</v>
      </c>
      <c r="C8" s="45">
        <v>3</v>
      </c>
      <c r="D8" s="45">
        <v>4</v>
      </c>
      <c r="E8" s="46">
        <v>5</v>
      </c>
      <c r="F8" s="45">
        <v>6</v>
      </c>
      <c r="G8" s="45">
        <v>7</v>
      </c>
      <c r="H8" s="47">
        <v>8</v>
      </c>
      <c r="I8" s="45">
        <v>9</v>
      </c>
      <c r="J8" s="48" t="s">
        <v>61</v>
      </c>
      <c r="K8" s="48">
        <v>11</v>
      </c>
      <c r="L8" s="48">
        <v>12</v>
      </c>
      <c r="M8" s="45">
        <v>13</v>
      </c>
      <c r="N8" s="45">
        <v>14</v>
      </c>
      <c r="O8" s="49">
        <v>15</v>
      </c>
      <c r="P8" s="45">
        <v>16</v>
      </c>
    </row>
    <row r="9" spans="1:16" s="86" customFormat="1" ht="90">
      <c r="A9" s="82">
        <v>1</v>
      </c>
      <c r="B9" s="83" t="s">
        <v>120</v>
      </c>
      <c r="C9" s="82" t="s">
        <v>127</v>
      </c>
      <c r="D9" s="82" t="s">
        <v>128</v>
      </c>
      <c r="E9" s="87" t="s">
        <v>129</v>
      </c>
      <c r="F9" s="87" t="s">
        <v>165</v>
      </c>
      <c r="G9" s="84">
        <v>21833.9</v>
      </c>
      <c r="H9" s="85">
        <v>21833.9</v>
      </c>
      <c r="I9" s="82">
        <v>0</v>
      </c>
      <c r="J9" s="54">
        <v>161.6</v>
      </c>
      <c r="K9" s="54">
        <v>161.6</v>
      </c>
      <c r="L9" s="54">
        <v>161.6</v>
      </c>
      <c r="M9" s="82">
        <v>47</v>
      </c>
      <c r="N9" s="82">
        <v>15</v>
      </c>
      <c r="O9" s="55">
        <v>47</v>
      </c>
      <c r="P9" s="82">
        <v>10</v>
      </c>
    </row>
    <row r="10" spans="1:16" ht="21.75" customHeight="1">
      <c r="A10" s="13"/>
      <c r="B10" s="13"/>
      <c r="C10" s="13"/>
      <c r="D10" s="13"/>
      <c r="E10" s="51"/>
      <c r="F10" s="13"/>
      <c r="G10" s="52"/>
      <c r="H10" s="53"/>
      <c r="I10" s="13"/>
      <c r="J10" s="54"/>
      <c r="K10" s="54"/>
      <c r="L10" s="54"/>
      <c r="M10" s="13"/>
      <c r="N10" s="13"/>
      <c r="O10" s="55"/>
      <c r="P10" s="13"/>
    </row>
    <row r="11" spans="1:16" ht="24.75" customHeight="1">
      <c r="A11" s="13"/>
      <c r="B11" s="13"/>
      <c r="C11" s="13"/>
      <c r="D11" s="13"/>
      <c r="E11" s="51"/>
      <c r="F11" s="13"/>
      <c r="G11" s="52"/>
      <c r="H11" s="53"/>
      <c r="I11" s="13"/>
      <c r="J11" s="54"/>
      <c r="K11" s="54"/>
      <c r="L11" s="54"/>
      <c r="M11" s="13"/>
      <c r="N11" s="13"/>
      <c r="O11" s="55"/>
      <c r="P11" s="13"/>
    </row>
    <row r="12" spans="1:16" ht="15">
      <c r="A12" s="13"/>
      <c r="B12" s="13"/>
      <c r="C12" s="13"/>
      <c r="D12" s="13"/>
      <c r="E12" s="51"/>
      <c r="F12" s="13"/>
      <c r="G12" s="52"/>
      <c r="H12" s="53"/>
      <c r="I12" s="13"/>
      <c r="J12" s="54"/>
      <c r="K12" s="54"/>
      <c r="L12" s="54"/>
      <c r="M12" s="13"/>
      <c r="N12" s="13"/>
      <c r="O12" s="55"/>
      <c r="P12" s="13"/>
    </row>
    <row r="13" spans="1:16" ht="15">
      <c r="A13" s="13"/>
      <c r="B13" s="13"/>
      <c r="C13" s="13"/>
      <c r="D13" s="13"/>
      <c r="E13" s="51"/>
      <c r="F13" s="13"/>
      <c r="G13" s="52"/>
      <c r="H13" s="53"/>
      <c r="I13" s="13"/>
      <c r="J13" s="54"/>
      <c r="K13" s="54"/>
      <c r="L13" s="54"/>
      <c r="M13" s="13"/>
      <c r="N13" s="13"/>
      <c r="O13" s="55"/>
      <c r="P13" s="13"/>
    </row>
    <row r="14" spans="1:16" ht="15">
      <c r="A14" s="13"/>
      <c r="B14" s="13"/>
      <c r="C14" s="13"/>
      <c r="D14" s="13"/>
      <c r="E14" s="51"/>
      <c r="F14" s="13"/>
      <c r="G14" s="52"/>
      <c r="H14" s="53"/>
      <c r="I14" s="13"/>
      <c r="J14" s="54"/>
      <c r="K14" s="54"/>
      <c r="L14" s="54"/>
      <c r="M14" s="13"/>
      <c r="N14" s="13"/>
      <c r="O14" s="55"/>
      <c r="P14" s="13"/>
    </row>
    <row r="15" spans="1:16" ht="15">
      <c r="A15" s="13"/>
      <c r="B15" s="13"/>
      <c r="C15" s="13"/>
      <c r="D15" s="13"/>
      <c r="E15" s="51"/>
      <c r="F15" s="13"/>
      <c r="G15" s="52"/>
      <c r="H15" s="53"/>
      <c r="I15" s="13"/>
      <c r="J15" s="54"/>
      <c r="K15" s="54"/>
      <c r="L15" s="54"/>
      <c r="M15" s="13"/>
      <c r="N15" s="13"/>
      <c r="O15" s="55"/>
      <c r="P15" s="13"/>
    </row>
    <row r="16" ht="21" customHeight="1">
      <c r="B16" t="s">
        <v>132</v>
      </c>
    </row>
    <row r="17" ht="43.5" customHeight="1"/>
    <row r="20" ht="31.5" customHeight="1"/>
    <row r="21" ht="71.25" customHeight="1"/>
    <row r="29" ht="45" customHeight="1"/>
    <row r="30" ht="45" customHeight="1"/>
    <row r="32" ht="153.75" customHeight="1"/>
    <row r="33" ht="84" customHeight="1"/>
    <row r="46" ht="108" customHeight="1"/>
  </sheetData>
  <sheetProtection/>
  <mergeCells count="16">
    <mergeCell ref="I5:I7"/>
    <mergeCell ref="J5:J7"/>
    <mergeCell ref="K5:L6"/>
    <mergeCell ref="M5:P5"/>
    <mergeCell ref="M6:N6"/>
    <mergeCell ref="O6:P6"/>
    <mergeCell ref="N2:P2"/>
    <mergeCell ref="A3:P3"/>
    <mergeCell ref="A4:P4"/>
    <mergeCell ref="A5:A7"/>
    <mergeCell ref="B5:B7"/>
    <mergeCell ref="C5:C7"/>
    <mergeCell ref="D5:D7"/>
    <mergeCell ref="E5:E7"/>
    <mergeCell ref="F5:F7"/>
    <mergeCell ref="G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90" zoomScaleSheetLayoutView="90" zoomScalePageLayoutView="0" workbookViewId="0" topLeftCell="B1">
      <selection activeCell="B4" sqref="B4:L4"/>
    </sheetView>
  </sheetViews>
  <sheetFormatPr defaultColWidth="9.140625" defaultRowHeight="15"/>
  <cols>
    <col min="1" max="1" width="0" style="56" hidden="1" customWidth="1"/>
    <col min="2" max="2" width="6.8515625" style="56" customWidth="1"/>
    <col min="3" max="3" width="50.57421875" style="57" customWidth="1"/>
    <col min="4" max="4" width="10.57421875" style="56" customWidth="1"/>
    <col min="5" max="5" width="14.421875" style="56" customWidth="1"/>
    <col min="6" max="6" width="14.140625" style="56" customWidth="1"/>
    <col min="7" max="7" width="13.57421875" style="56" bestFit="1" customWidth="1"/>
    <col min="8" max="8" width="14.140625" style="56" customWidth="1"/>
    <col min="9" max="9" width="13.57421875" style="56" bestFit="1" customWidth="1"/>
    <col min="10" max="10" width="14.28125" style="56" customWidth="1"/>
    <col min="11" max="11" width="9.8515625" style="56" bestFit="1" customWidth="1"/>
    <col min="12" max="12" width="11.00390625" style="56" customWidth="1"/>
    <col min="13" max="13" width="13.00390625" style="58" hidden="1" customWidth="1"/>
    <col min="14" max="16384" width="9.140625" style="59" customWidth="1"/>
  </cols>
  <sheetData>
    <row r="1" spans="6:12" ht="27.75" customHeight="1">
      <c r="F1" s="146" t="s">
        <v>64</v>
      </c>
      <c r="G1" s="146"/>
      <c r="H1" s="146"/>
      <c r="I1" s="146"/>
      <c r="J1" s="146"/>
      <c r="K1" s="146"/>
      <c r="L1" s="146"/>
    </row>
    <row r="2" spans="6:12" ht="32.25" customHeight="1">
      <c r="F2" s="147" t="s">
        <v>117</v>
      </c>
      <c r="G2" s="147"/>
      <c r="H2" s="147"/>
      <c r="I2" s="147"/>
      <c r="J2" s="147"/>
      <c r="K2" s="147"/>
      <c r="L2" s="147"/>
    </row>
    <row r="3" spans="7:12" ht="9.75" customHeight="1">
      <c r="G3" s="146"/>
      <c r="H3" s="146"/>
      <c r="I3" s="146"/>
      <c r="J3" s="146"/>
      <c r="K3" s="146"/>
      <c r="L3" s="146"/>
    </row>
    <row r="4" spans="2:12" ht="81.75" customHeight="1">
      <c r="B4" s="148" t="s">
        <v>65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2:12" ht="18.75" customHeight="1">
      <c r="B5" s="149" t="s">
        <v>66</v>
      </c>
      <c r="C5" s="149"/>
      <c r="D5" s="150" t="s">
        <v>133</v>
      </c>
      <c r="E5" s="150"/>
      <c r="F5" s="150"/>
      <c r="G5" s="150"/>
      <c r="H5" s="150"/>
      <c r="I5" s="150"/>
      <c r="J5" s="150"/>
      <c r="K5" s="150"/>
      <c r="L5" s="150"/>
    </row>
    <row r="6" spans="2:12" ht="17.25" customHeight="1">
      <c r="B6" s="144" t="s">
        <v>67</v>
      </c>
      <c r="C6" s="144"/>
      <c r="D6" s="145" t="s">
        <v>68</v>
      </c>
      <c r="E6" s="145"/>
      <c r="F6" s="145"/>
      <c r="G6" s="145"/>
      <c r="H6" s="145"/>
      <c r="I6" s="145"/>
      <c r="J6" s="145"/>
      <c r="K6" s="145"/>
      <c r="L6" s="145"/>
    </row>
    <row r="7" spans="2:12" ht="30" customHeight="1">
      <c r="B7" s="60"/>
      <c r="C7" s="60" t="s">
        <v>69</v>
      </c>
      <c r="D7" s="60" t="s">
        <v>70</v>
      </c>
      <c r="E7" s="60" t="s">
        <v>71</v>
      </c>
      <c r="F7" s="60" t="s">
        <v>134</v>
      </c>
      <c r="G7" s="60" t="s">
        <v>72</v>
      </c>
      <c r="H7" s="60" t="s">
        <v>73</v>
      </c>
      <c r="I7" s="60" t="s">
        <v>74</v>
      </c>
      <c r="J7" s="60" t="s">
        <v>75</v>
      </c>
      <c r="K7" s="60" t="s">
        <v>76</v>
      </c>
      <c r="L7" s="60" t="s">
        <v>77</v>
      </c>
    </row>
    <row r="8" spans="2:13" ht="66" customHeight="1">
      <c r="B8" s="61">
        <v>1</v>
      </c>
      <c r="C8" s="62" t="s">
        <v>78</v>
      </c>
      <c r="D8" s="94">
        <f>D9/D10</f>
        <v>1234.7808219178082</v>
      </c>
      <c r="E8" s="94">
        <f aca="true" t="shared" si="0" ref="E8:J8">E9/E10</f>
        <v>1073.8588235294117</v>
      </c>
      <c r="F8" s="94">
        <f t="shared" si="0"/>
        <v>1043.258426966292</v>
      </c>
      <c r="G8" s="94">
        <f t="shared" si="0"/>
        <v>1076.8651685393259</v>
      </c>
      <c r="H8" s="94">
        <f t="shared" si="0"/>
        <v>1115.6179775280898</v>
      </c>
      <c r="I8" s="94">
        <f t="shared" si="0"/>
        <v>1142.7303370786517</v>
      </c>
      <c r="J8" s="94">
        <f t="shared" si="0"/>
        <v>1266.9506172839506</v>
      </c>
      <c r="K8" s="89" t="s">
        <v>79</v>
      </c>
      <c r="L8" s="89" t="s">
        <v>79</v>
      </c>
      <c r="M8" s="63"/>
    </row>
    <row r="9" spans="2:13" ht="18.75" customHeight="1">
      <c r="B9" s="61">
        <v>2</v>
      </c>
      <c r="C9" s="62" t="s">
        <v>80</v>
      </c>
      <c r="D9" s="95">
        <v>90139</v>
      </c>
      <c r="E9" s="96">
        <v>91278</v>
      </c>
      <c r="F9" s="96">
        <v>92850</v>
      </c>
      <c r="G9" s="96">
        <v>95841</v>
      </c>
      <c r="H9" s="97">
        <v>99290</v>
      </c>
      <c r="I9" s="96">
        <v>101703</v>
      </c>
      <c r="J9" s="96">
        <v>102623</v>
      </c>
      <c r="K9" s="98" t="s">
        <v>79</v>
      </c>
      <c r="L9" s="89" t="s">
        <v>79</v>
      </c>
      <c r="M9" s="63" t="s">
        <v>81</v>
      </c>
    </row>
    <row r="10" spans="2:13" ht="31.5">
      <c r="B10" s="61">
        <v>3</v>
      </c>
      <c r="C10" s="62" t="s">
        <v>82</v>
      </c>
      <c r="D10" s="95">
        <v>73</v>
      </c>
      <c r="E10" s="96">
        <v>85</v>
      </c>
      <c r="F10" s="96">
        <v>89</v>
      </c>
      <c r="G10" s="96">
        <v>89</v>
      </c>
      <c r="H10" s="96">
        <v>89</v>
      </c>
      <c r="I10" s="96">
        <v>89</v>
      </c>
      <c r="J10" s="96">
        <v>81</v>
      </c>
      <c r="K10" s="98" t="s">
        <v>79</v>
      </c>
      <c r="L10" s="89" t="s">
        <v>79</v>
      </c>
      <c r="M10" s="63" t="s">
        <v>81</v>
      </c>
    </row>
    <row r="11" spans="2:13" ht="32.25" customHeight="1">
      <c r="B11" s="61">
        <v>4</v>
      </c>
      <c r="C11" s="62" t="s">
        <v>83</v>
      </c>
      <c r="D11" s="95">
        <v>90139</v>
      </c>
      <c r="E11" s="96">
        <v>91278</v>
      </c>
      <c r="F11" s="96">
        <v>92850</v>
      </c>
      <c r="G11" s="96">
        <v>95841</v>
      </c>
      <c r="H11" s="97">
        <v>99290</v>
      </c>
      <c r="I11" s="96">
        <v>101703</v>
      </c>
      <c r="J11" s="96">
        <v>102623</v>
      </c>
      <c r="K11" s="98" t="s">
        <v>79</v>
      </c>
      <c r="L11" s="89" t="s">
        <v>79</v>
      </c>
      <c r="M11" s="63" t="s">
        <v>81</v>
      </c>
    </row>
    <row r="12" spans="2:13" ht="65.25" customHeight="1">
      <c r="B12" s="61">
        <v>5</v>
      </c>
      <c r="C12" s="62" t="s">
        <v>84</v>
      </c>
      <c r="D12" s="88"/>
      <c r="E12" s="99"/>
      <c r="F12" s="99"/>
      <c r="G12" s="99"/>
      <c r="H12" s="99"/>
      <c r="I12" s="99"/>
      <c r="J12" s="99"/>
      <c r="K12" s="69"/>
      <c r="L12" s="69"/>
      <c r="M12" s="63" t="s">
        <v>85</v>
      </c>
    </row>
    <row r="13" spans="2:13" ht="63" customHeight="1">
      <c r="B13" s="61">
        <v>6</v>
      </c>
      <c r="C13" s="62" t="s">
        <v>86</v>
      </c>
      <c r="D13" s="89" t="s">
        <v>87</v>
      </c>
      <c r="E13" s="89">
        <v>53</v>
      </c>
      <c r="F13" s="89">
        <v>59</v>
      </c>
      <c r="G13" s="89">
        <v>65</v>
      </c>
      <c r="H13" s="89">
        <v>74</v>
      </c>
      <c r="I13" s="89">
        <v>85</v>
      </c>
      <c r="J13" s="89">
        <v>100</v>
      </c>
      <c r="K13" s="89" t="s">
        <v>79</v>
      </c>
      <c r="L13" s="89" t="s">
        <v>79</v>
      </c>
      <c r="M13" s="65" t="s">
        <v>88</v>
      </c>
    </row>
    <row r="14" spans="2:13" ht="48" customHeight="1">
      <c r="B14" s="61">
        <v>7</v>
      </c>
      <c r="C14" s="62" t="s">
        <v>89</v>
      </c>
      <c r="D14" s="89" t="s">
        <v>87</v>
      </c>
      <c r="E14" s="89">
        <v>56.1</v>
      </c>
      <c r="F14" s="89">
        <v>64.9</v>
      </c>
      <c r="G14" s="89">
        <v>73.7</v>
      </c>
      <c r="H14" s="89">
        <v>82.4</v>
      </c>
      <c r="I14" s="89">
        <v>91.2</v>
      </c>
      <c r="J14" s="89">
        <v>100</v>
      </c>
      <c r="K14" s="89" t="s">
        <v>79</v>
      </c>
      <c r="L14" s="89" t="s">
        <v>79</v>
      </c>
      <c r="M14" s="65" t="s">
        <v>88</v>
      </c>
    </row>
    <row r="15" spans="2:13" ht="20.25" customHeight="1">
      <c r="B15" s="61">
        <v>8</v>
      </c>
      <c r="C15" s="62" t="s">
        <v>90</v>
      </c>
      <c r="D15" s="89" t="s">
        <v>87</v>
      </c>
      <c r="E15" s="88">
        <v>59.6</v>
      </c>
      <c r="F15" s="89">
        <v>64.9</v>
      </c>
      <c r="G15" s="89">
        <v>71.7</v>
      </c>
      <c r="H15" s="89">
        <v>80.2</v>
      </c>
      <c r="I15" s="100">
        <v>100</v>
      </c>
      <c r="J15" s="100">
        <v>100</v>
      </c>
      <c r="K15" s="89" t="s">
        <v>79</v>
      </c>
      <c r="L15" s="89" t="s">
        <v>79</v>
      </c>
      <c r="M15" s="65" t="s">
        <v>91</v>
      </c>
    </row>
    <row r="16" spans="2:13" ht="20.25" customHeight="1">
      <c r="B16" s="61" t="s">
        <v>92</v>
      </c>
      <c r="C16" s="62" t="s">
        <v>135</v>
      </c>
      <c r="D16" s="89" t="s">
        <v>79</v>
      </c>
      <c r="E16" s="70">
        <v>74.9</v>
      </c>
      <c r="F16" s="70">
        <v>85.9</v>
      </c>
      <c r="G16" s="70">
        <v>85</v>
      </c>
      <c r="H16" s="70">
        <v>82.4</v>
      </c>
      <c r="I16" s="70">
        <f>I20/I17*100</f>
        <v>100</v>
      </c>
      <c r="J16" s="70">
        <f>J20/J17*100</f>
        <v>100</v>
      </c>
      <c r="K16" s="89" t="s">
        <v>79</v>
      </c>
      <c r="L16" s="89" t="s">
        <v>79</v>
      </c>
      <c r="M16" s="65"/>
    </row>
    <row r="17" spans="2:13" ht="33.75" customHeight="1">
      <c r="B17" s="61">
        <v>9</v>
      </c>
      <c r="C17" s="62" t="s">
        <v>93</v>
      </c>
      <c r="D17" s="88">
        <v>32297</v>
      </c>
      <c r="E17" s="70">
        <v>35941.1</v>
      </c>
      <c r="F17" s="70">
        <v>39032.1</v>
      </c>
      <c r="G17" s="70">
        <v>40515.3</v>
      </c>
      <c r="H17" s="70">
        <v>42338.5</v>
      </c>
      <c r="I17" s="70">
        <v>45386.9</v>
      </c>
      <c r="J17" s="70">
        <v>49562.5</v>
      </c>
      <c r="K17" s="89" t="s">
        <v>79</v>
      </c>
      <c r="L17" s="89" t="s">
        <v>79</v>
      </c>
      <c r="M17" s="65" t="s">
        <v>94</v>
      </c>
    </row>
    <row r="18" spans="2:13" ht="18.75" customHeight="1">
      <c r="B18" s="61">
        <v>10</v>
      </c>
      <c r="C18" s="62" t="s">
        <v>95</v>
      </c>
      <c r="D18" s="89" t="s">
        <v>87</v>
      </c>
      <c r="E18" s="69">
        <v>111.3</v>
      </c>
      <c r="F18" s="69">
        <v>108.6</v>
      </c>
      <c r="G18" s="69">
        <v>103.8</v>
      </c>
      <c r="H18" s="69">
        <v>104.5</v>
      </c>
      <c r="I18" s="69">
        <v>107.2</v>
      </c>
      <c r="J18" s="69">
        <v>109.2</v>
      </c>
      <c r="K18" s="89" t="s">
        <v>79</v>
      </c>
      <c r="L18" s="89" t="s">
        <v>79</v>
      </c>
      <c r="M18" s="65"/>
    </row>
    <row r="19" spans="2:13" ht="34.5" customHeight="1">
      <c r="B19" s="61">
        <v>11</v>
      </c>
      <c r="C19" s="62" t="s">
        <v>96</v>
      </c>
      <c r="D19" s="101"/>
      <c r="E19" s="93">
        <f aca="true" t="shared" si="1" ref="E19:J19">E15*E17/100</f>
        <v>21420.8956</v>
      </c>
      <c r="F19" s="93">
        <f t="shared" si="1"/>
        <v>25331.8329</v>
      </c>
      <c r="G19" s="93">
        <f t="shared" si="1"/>
        <v>29049.470100000002</v>
      </c>
      <c r="H19" s="93">
        <f t="shared" si="1"/>
        <v>33955.477</v>
      </c>
      <c r="I19" s="93">
        <f t="shared" si="1"/>
        <v>45386.9</v>
      </c>
      <c r="J19" s="93">
        <f t="shared" si="1"/>
        <v>49562.5</v>
      </c>
      <c r="K19" s="89"/>
      <c r="L19" s="89"/>
      <c r="M19" s="65"/>
    </row>
    <row r="20" spans="2:13" ht="49.5" customHeight="1">
      <c r="B20" s="66" t="s">
        <v>97</v>
      </c>
      <c r="C20" s="62" t="s">
        <v>98</v>
      </c>
      <c r="D20" s="93">
        <v>10579.91</v>
      </c>
      <c r="E20" s="93">
        <v>26902</v>
      </c>
      <c r="F20" s="93">
        <v>33532</v>
      </c>
      <c r="G20" s="93">
        <v>34438</v>
      </c>
      <c r="H20" s="93">
        <v>34886.9</v>
      </c>
      <c r="I20" s="93">
        <f>I17*I15%</f>
        <v>45386.9</v>
      </c>
      <c r="J20" s="93">
        <v>49562.5</v>
      </c>
      <c r="K20" s="89" t="s">
        <v>79</v>
      </c>
      <c r="L20" s="89" t="s">
        <v>79</v>
      </c>
      <c r="M20" s="65" t="s">
        <v>99</v>
      </c>
    </row>
    <row r="21" spans="1:13" ht="17.25" customHeight="1">
      <c r="A21" s="56" t="s">
        <v>100</v>
      </c>
      <c r="B21" s="61">
        <v>12</v>
      </c>
      <c r="C21" s="62" t="s">
        <v>95</v>
      </c>
      <c r="D21" s="101" t="s">
        <v>79</v>
      </c>
      <c r="E21" s="102">
        <f aca="true" t="shared" si="2" ref="E21:J21">E20*100/D20</f>
        <v>254.27437473475672</v>
      </c>
      <c r="F21" s="102">
        <f t="shared" si="2"/>
        <v>124.64500780611107</v>
      </c>
      <c r="G21" s="102">
        <f t="shared" si="2"/>
        <v>102.70189669569366</v>
      </c>
      <c r="H21" s="102">
        <f t="shared" si="2"/>
        <v>101.3035019455253</v>
      </c>
      <c r="I21" s="102">
        <f t="shared" si="2"/>
        <v>130.09725713663295</v>
      </c>
      <c r="J21" s="102">
        <f t="shared" si="2"/>
        <v>109.20001145705038</v>
      </c>
      <c r="K21" s="89" t="s">
        <v>79</v>
      </c>
      <c r="L21" s="89" t="s">
        <v>79</v>
      </c>
      <c r="M21" s="65"/>
    </row>
    <row r="22" spans="2:13" ht="47.25">
      <c r="B22" s="61">
        <v>13</v>
      </c>
      <c r="C22" s="62" t="s">
        <v>101</v>
      </c>
      <c r="D22" s="101" t="s">
        <v>87</v>
      </c>
      <c r="E22" s="88">
        <v>8</v>
      </c>
      <c r="F22" s="88">
        <v>12.4</v>
      </c>
      <c r="G22" s="88">
        <v>8</v>
      </c>
      <c r="H22" s="88">
        <v>8</v>
      </c>
      <c r="I22" s="88">
        <v>8</v>
      </c>
      <c r="J22" s="88">
        <v>8</v>
      </c>
      <c r="K22" s="89" t="s">
        <v>79</v>
      </c>
      <c r="L22" s="89" t="s">
        <v>79</v>
      </c>
      <c r="M22" s="65" t="s">
        <v>102</v>
      </c>
    </row>
    <row r="23" spans="1:12" ht="33" customHeight="1">
      <c r="A23" s="56">
        <v>16</v>
      </c>
      <c r="B23" s="61">
        <v>14</v>
      </c>
      <c r="C23" s="62" t="s">
        <v>103</v>
      </c>
      <c r="D23" s="93">
        <v>1.302</v>
      </c>
      <c r="E23" s="88">
        <v>1.302</v>
      </c>
      <c r="F23" s="88">
        <v>1.302</v>
      </c>
      <c r="G23" s="88">
        <v>1.302</v>
      </c>
      <c r="H23" s="88">
        <v>1.302</v>
      </c>
      <c r="I23" s="88">
        <v>1.302</v>
      </c>
      <c r="J23" s="88">
        <v>1.302</v>
      </c>
      <c r="K23" s="89">
        <v>1.302</v>
      </c>
      <c r="L23" s="89">
        <v>1.302</v>
      </c>
    </row>
    <row r="24" spans="1:12" ht="18" customHeight="1">
      <c r="A24" s="56">
        <v>17</v>
      </c>
      <c r="B24" s="61">
        <v>15</v>
      </c>
      <c r="C24" s="62" t="s">
        <v>104</v>
      </c>
      <c r="D24" s="93">
        <f aca="true" t="shared" si="3" ref="D24:J24">D10*D20*D23*12/1000000</f>
        <v>12.066937510319999</v>
      </c>
      <c r="E24" s="70">
        <f t="shared" si="3"/>
        <v>35.726932080000005</v>
      </c>
      <c r="F24" s="70">
        <f t="shared" si="3"/>
        <v>46.627453152</v>
      </c>
      <c r="G24" s="70">
        <f t="shared" si="3"/>
        <v>47.88727876800001</v>
      </c>
      <c r="H24" s="70">
        <f t="shared" si="3"/>
        <v>48.511490378400005</v>
      </c>
      <c r="I24" s="70">
        <f t="shared" si="3"/>
        <v>63.112118378400005</v>
      </c>
      <c r="J24" s="70">
        <f t="shared" si="3"/>
        <v>62.7235245</v>
      </c>
      <c r="K24" s="70">
        <f>SUM(F24:H24)</f>
        <v>143.0262222984</v>
      </c>
      <c r="L24" s="70">
        <f>SUM(F24:J24)</f>
        <v>268.8618651768</v>
      </c>
    </row>
    <row r="25" spans="1:13" ht="31.5" customHeight="1">
      <c r="A25" s="56">
        <v>18</v>
      </c>
      <c r="B25" s="61">
        <v>16</v>
      </c>
      <c r="C25" s="62" t="s">
        <v>105</v>
      </c>
      <c r="D25" s="103" t="s">
        <v>79</v>
      </c>
      <c r="E25" s="90">
        <f>E24-D24</f>
        <v>23.659994569680006</v>
      </c>
      <c r="F25" s="90">
        <f>F24-$E$24</f>
        <v>10.900521071999997</v>
      </c>
      <c r="G25" s="90">
        <f>G24-$E$24</f>
        <v>12.160346688000004</v>
      </c>
      <c r="H25" s="90">
        <f>H24-$E$24</f>
        <v>12.7845582984</v>
      </c>
      <c r="I25" s="90">
        <f>I24-$E$24</f>
        <v>27.3851862984</v>
      </c>
      <c r="J25" s="90">
        <f>J24-$E$24</f>
        <v>26.99659242</v>
      </c>
      <c r="K25" s="70">
        <f>SUM(F25:H25)</f>
        <v>35.8454260584</v>
      </c>
      <c r="L25" s="70">
        <f>SUM(F25:J25)</f>
        <v>90.2272047768</v>
      </c>
      <c r="M25" s="64"/>
    </row>
    <row r="26" spans="1:12" ht="15.75">
      <c r="A26" s="56">
        <v>19</v>
      </c>
      <c r="B26" s="61">
        <v>17</v>
      </c>
      <c r="C26" s="67" t="s">
        <v>15</v>
      </c>
      <c r="D26" s="88"/>
      <c r="E26" s="88"/>
      <c r="F26" s="88"/>
      <c r="G26" s="88"/>
      <c r="H26" s="88"/>
      <c r="I26" s="88"/>
      <c r="J26" s="88"/>
      <c r="K26" s="91"/>
      <c r="L26" s="69"/>
    </row>
    <row r="27" spans="1:12" ht="47.25" customHeight="1">
      <c r="A27" s="56">
        <v>20</v>
      </c>
      <c r="B27" s="61">
        <v>18</v>
      </c>
      <c r="C27" s="62" t="s">
        <v>106</v>
      </c>
      <c r="D27" s="99" t="s">
        <v>79</v>
      </c>
      <c r="E27" s="92">
        <f aca="true" t="shared" si="4" ref="E27:J27">E25-E32</f>
        <v>21.767195004105606</v>
      </c>
      <c r="F27" s="92">
        <f t="shared" si="4"/>
        <v>4.700521071999996</v>
      </c>
      <c r="G27" s="92">
        <f t="shared" si="4"/>
        <v>5.960346688000004</v>
      </c>
      <c r="H27" s="92">
        <f t="shared" si="4"/>
        <v>6.4845582984000005</v>
      </c>
      <c r="I27" s="92">
        <f t="shared" si="4"/>
        <v>20.985186298400002</v>
      </c>
      <c r="J27" s="92">
        <f t="shared" si="4"/>
        <v>20.49659242</v>
      </c>
      <c r="K27" s="70">
        <f aca="true" t="shared" si="5" ref="K27:K34">SUM(F27:H27)</f>
        <v>17.145426058400002</v>
      </c>
      <c r="L27" s="70">
        <f aca="true" t="shared" si="6" ref="L27:L34">SUM(F27:J27)</f>
        <v>58.6272047768</v>
      </c>
    </row>
    <row r="28" spans="1:12" ht="46.5" customHeight="1">
      <c r="A28" s="68">
        <v>21</v>
      </c>
      <c r="B28" s="61">
        <v>19</v>
      </c>
      <c r="C28" s="62" t="s">
        <v>107</v>
      </c>
      <c r="D28" s="88" t="s">
        <v>79</v>
      </c>
      <c r="E28" s="69">
        <f>E34/100*E35</f>
        <v>2.886519337500961</v>
      </c>
      <c r="F28" s="69">
        <v>0.7</v>
      </c>
      <c r="G28" s="69">
        <v>2</v>
      </c>
      <c r="H28" s="69">
        <v>0.8</v>
      </c>
      <c r="I28" s="69">
        <v>0.2</v>
      </c>
      <c r="J28" s="69">
        <f>J34/100*J35</f>
        <v>0.29696251662</v>
      </c>
      <c r="K28" s="70">
        <f t="shared" si="5"/>
        <v>3.5</v>
      </c>
      <c r="L28" s="70">
        <f t="shared" si="6"/>
        <v>3.99696251662</v>
      </c>
    </row>
    <row r="29" spans="1:12" ht="21.75" customHeight="1">
      <c r="A29" s="56">
        <v>22</v>
      </c>
      <c r="B29" s="61">
        <v>20</v>
      </c>
      <c r="C29" s="62" t="s">
        <v>108</v>
      </c>
      <c r="D29" s="88"/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70">
        <f t="shared" si="5"/>
        <v>0</v>
      </c>
      <c r="L29" s="70">
        <f t="shared" si="6"/>
        <v>0</v>
      </c>
    </row>
    <row r="30" spans="1:12" ht="48.75" customHeight="1">
      <c r="A30" s="56">
        <v>23</v>
      </c>
      <c r="B30" s="61">
        <v>21</v>
      </c>
      <c r="C30" s="62" t="s">
        <v>109</v>
      </c>
      <c r="D30" s="88" t="s">
        <v>79</v>
      </c>
      <c r="E30" s="69">
        <v>0</v>
      </c>
      <c r="F30" s="69">
        <v>0</v>
      </c>
      <c r="G30" s="69">
        <v>0.2</v>
      </c>
      <c r="H30" s="69">
        <v>0</v>
      </c>
      <c r="I30" s="69">
        <v>0</v>
      </c>
      <c r="J30" s="69">
        <v>0</v>
      </c>
      <c r="K30" s="70">
        <f>SUM(F30:H30)</f>
        <v>0.2</v>
      </c>
      <c r="L30" s="70">
        <f>SUM(F30:J30)</f>
        <v>0.2</v>
      </c>
    </row>
    <row r="31" spans="1:12" ht="33.75" customHeight="1">
      <c r="A31" s="56">
        <v>24</v>
      </c>
      <c r="B31" s="61">
        <v>22</v>
      </c>
      <c r="C31" s="62" t="s">
        <v>110</v>
      </c>
      <c r="D31" s="88" t="s">
        <v>79</v>
      </c>
      <c r="E31" s="69">
        <v>2.9</v>
      </c>
      <c r="F31" s="69">
        <v>0.7</v>
      </c>
      <c r="G31" s="69">
        <v>1.77</v>
      </c>
      <c r="H31" s="69">
        <v>0.76</v>
      </c>
      <c r="I31" s="69">
        <v>0.2</v>
      </c>
      <c r="J31" s="69">
        <v>0.4</v>
      </c>
      <c r="K31" s="70">
        <f t="shared" si="5"/>
        <v>3.2299999999999995</v>
      </c>
      <c r="L31" s="70">
        <f t="shared" si="6"/>
        <v>3.8299999999999996</v>
      </c>
    </row>
    <row r="32" spans="1:12" ht="32.25" customHeight="1">
      <c r="A32" s="56">
        <v>25</v>
      </c>
      <c r="B32" s="61">
        <v>23</v>
      </c>
      <c r="C32" s="62" t="s">
        <v>111</v>
      </c>
      <c r="D32" s="88" t="s">
        <v>79</v>
      </c>
      <c r="E32" s="93">
        <f>E25*E22/100</f>
        <v>1.8927995655744005</v>
      </c>
      <c r="F32" s="93">
        <v>6.2</v>
      </c>
      <c r="G32" s="93">
        <v>6.2</v>
      </c>
      <c r="H32" s="93">
        <v>6.3</v>
      </c>
      <c r="I32" s="93">
        <v>6.4</v>
      </c>
      <c r="J32" s="93">
        <v>6.5</v>
      </c>
      <c r="K32" s="70">
        <f t="shared" si="5"/>
        <v>18.7</v>
      </c>
      <c r="L32" s="70">
        <f t="shared" si="6"/>
        <v>31.6</v>
      </c>
    </row>
    <row r="33" spans="1:12" ht="63">
      <c r="A33" s="56">
        <v>26</v>
      </c>
      <c r="B33" s="61">
        <v>24</v>
      </c>
      <c r="C33" s="62" t="s">
        <v>112</v>
      </c>
      <c r="D33" s="88" t="s">
        <v>79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70">
        <f t="shared" si="5"/>
        <v>0</v>
      </c>
      <c r="L33" s="70">
        <f t="shared" si="6"/>
        <v>0</v>
      </c>
    </row>
    <row r="34" spans="1:12" ht="48.75" customHeight="1">
      <c r="A34" s="68">
        <v>27</v>
      </c>
      <c r="B34" s="61">
        <v>25</v>
      </c>
      <c r="C34" s="62" t="s">
        <v>113</v>
      </c>
      <c r="D34" s="88" t="s">
        <v>79</v>
      </c>
      <c r="E34" s="70">
        <f aca="true" t="shared" si="7" ref="E34:J34">SUM(E27,E32,E33)</f>
        <v>23.659994569680006</v>
      </c>
      <c r="F34" s="70">
        <f t="shared" si="7"/>
        <v>10.900521071999997</v>
      </c>
      <c r="G34" s="70">
        <f t="shared" si="7"/>
        <v>12.160346688000004</v>
      </c>
      <c r="H34" s="70">
        <f t="shared" si="7"/>
        <v>12.7845582984</v>
      </c>
      <c r="I34" s="70">
        <f t="shared" si="7"/>
        <v>27.3851862984</v>
      </c>
      <c r="J34" s="70">
        <f t="shared" si="7"/>
        <v>26.99659242</v>
      </c>
      <c r="K34" s="70">
        <f t="shared" si="5"/>
        <v>35.8454260584</v>
      </c>
      <c r="L34" s="70">
        <f t="shared" si="6"/>
        <v>90.2272047768</v>
      </c>
    </row>
    <row r="35" spans="1:12" ht="63.75" customHeight="1">
      <c r="A35" s="56">
        <v>28</v>
      </c>
      <c r="B35" s="61">
        <v>26</v>
      </c>
      <c r="C35" s="62" t="s">
        <v>114</v>
      </c>
      <c r="D35" s="88" t="s">
        <v>79</v>
      </c>
      <c r="E35" s="93">
        <v>12.2</v>
      </c>
      <c r="F35" s="93">
        <v>6.42</v>
      </c>
      <c r="G35" s="93">
        <v>16.39</v>
      </c>
      <c r="H35" s="93">
        <v>6.25</v>
      </c>
      <c r="I35" s="93">
        <v>0.73</v>
      </c>
      <c r="J35" s="93">
        <v>1.1</v>
      </c>
      <c r="K35" s="93">
        <v>6.86</v>
      </c>
      <c r="L35" s="93">
        <v>3.37</v>
      </c>
    </row>
    <row r="36" spans="2:12" ht="15" customHeight="1" hidden="1">
      <c r="B36" s="61">
        <v>29</v>
      </c>
      <c r="C36" s="62" t="s">
        <v>115</v>
      </c>
      <c r="D36" s="61"/>
      <c r="E36" s="61"/>
      <c r="F36" s="61"/>
      <c r="G36" s="61"/>
      <c r="H36" s="61"/>
      <c r="I36" s="61"/>
      <c r="J36" s="61"/>
      <c r="K36" s="61"/>
      <c r="L36" s="61"/>
    </row>
    <row r="37" spans="5:12" ht="14.25" customHeight="1">
      <c r="E37" s="71"/>
      <c r="F37" s="71"/>
      <c r="G37" s="71"/>
      <c r="H37" s="71"/>
      <c r="I37" s="71"/>
      <c r="J37" s="71"/>
      <c r="K37" s="71"/>
      <c r="L37" s="71" t="s">
        <v>116</v>
      </c>
    </row>
    <row r="38" ht="15">
      <c r="I38" s="71"/>
    </row>
    <row r="39" spans="5:12" ht="15">
      <c r="E39" s="72"/>
      <c r="F39" s="72"/>
      <c r="G39" s="72"/>
      <c r="H39" s="72"/>
      <c r="I39" s="72"/>
      <c r="J39" s="72"/>
      <c r="K39" s="72"/>
      <c r="L39" s="72"/>
    </row>
    <row r="42" ht="15">
      <c r="E42" s="72"/>
    </row>
    <row r="48" spans="2:12" ht="15">
      <c r="B48" s="73"/>
      <c r="C48" s="74"/>
      <c r="D48" s="73"/>
      <c r="E48" s="73"/>
      <c r="F48" s="73"/>
      <c r="G48" s="73"/>
      <c r="H48" s="73"/>
      <c r="I48" s="73"/>
      <c r="J48" s="73"/>
      <c r="K48" s="73"/>
      <c r="L48" s="73"/>
    </row>
    <row r="49" spans="2:12" ht="15">
      <c r="B49" s="73"/>
      <c r="C49" s="74"/>
      <c r="D49" s="73"/>
      <c r="E49" s="73"/>
      <c r="F49" s="73"/>
      <c r="G49" s="73"/>
      <c r="H49" s="73"/>
      <c r="I49" s="73"/>
      <c r="J49" s="73"/>
      <c r="K49" s="73"/>
      <c r="L49" s="73"/>
    </row>
    <row r="50" spans="2:12" ht="15.75">
      <c r="B50" s="75"/>
      <c r="C50" s="76"/>
      <c r="D50" s="77"/>
      <c r="E50" s="78"/>
      <c r="F50" s="78"/>
      <c r="G50" s="78"/>
      <c r="H50" s="78"/>
      <c r="I50" s="78"/>
      <c r="J50" s="78"/>
      <c r="K50" s="75"/>
      <c r="L50" s="75"/>
    </row>
    <row r="51" spans="2:12" ht="15.75">
      <c r="B51" s="75"/>
      <c r="C51" s="76"/>
      <c r="D51" s="75"/>
      <c r="E51" s="79"/>
      <c r="F51" s="80"/>
      <c r="G51" s="80"/>
      <c r="H51" s="80"/>
      <c r="I51" s="80"/>
      <c r="J51" s="80"/>
      <c r="K51" s="75"/>
      <c r="L51" s="75"/>
    </row>
    <row r="52" spans="2:12" ht="15">
      <c r="B52" s="73"/>
      <c r="C52" s="74"/>
      <c r="D52" s="73"/>
      <c r="E52" s="81"/>
      <c r="F52" s="81"/>
      <c r="G52" s="81"/>
      <c r="H52" s="81"/>
      <c r="I52" s="81"/>
      <c r="J52" s="81"/>
      <c r="K52" s="73"/>
      <c r="L52" s="73"/>
    </row>
    <row r="53" spans="2:12" ht="15">
      <c r="B53" s="73"/>
      <c r="C53" s="74"/>
      <c r="D53" s="73"/>
      <c r="E53" s="73"/>
      <c r="F53" s="73"/>
      <c r="G53" s="73"/>
      <c r="H53" s="73"/>
      <c r="I53" s="73"/>
      <c r="J53" s="73"/>
      <c r="K53" s="73"/>
      <c r="L53" s="73"/>
    </row>
    <row r="54" spans="2:12" ht="15">
      <c r="B54" s="73"/>
      <c r="C54" s="74"/>
      <c r="D54" s="73"/>
      <c r="E54" s="73"/>
      <c r="F54" s="73"/>
      <c r="G54" s="73"/>
      <c r="H54" s="73"/>
      <c r="I54" s="73"/>
      <c r="J54" s="73"/>
      <c r="K54" s="73"/>
      <c r="L54" s="73"/>
    </row>
  </sheetData>
  <sheetProtection/>
  <mergeCells count="8">
    <mergeCell ref="B6:C6"/>
    <mergeCell ref="D6:L6"/>
    <mergeCell ref="F1:L1"/>
    <mergeCell ref="F2:L2"/>
    <mergeCell ref="G3:L3"/>
    <mergeCell ref="B4:L4"/>
    <mergeCell ref="B5:C5"/>
    <mergeCell ref="D5:L5"/>
  </mergeCells>
  <printOptions/>
  <pageMargins left="0.7" right="0.7" top="0.75" bottom="0.75" header="0.3" footer="0.3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Склярова Е. А.</dc:creator>
  <cp:keywords/>
  <dc:description/>
  <cp:lastModifiedBy>Шуленина Е. А.</cp:lastModifiedBy>
  <cp:lastPrinted>2015-04-29T12:48:47Z</cp:lastPrinted>
  <dcterms:created xsi:type="dcterms:W3CDTF">2015-02-24T14:20:35Z</dcterms:created>
  <dcterms:modified xsi:type="dcterms:W3CDTF">2015-08-12T09:58:23Z</dcterms:modified>
  <cp:category/>
  <cp:version/>
  <cp:contentType/>
  <cp:contentStatus/>
</cp:coreProperties>
</file>