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ОХОДЫ_ИСПОЛНЕНИЕ БЮДЖЕТА 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<sst xmlns="http://schemas.openxmlformats.org/spreadsheetml/2006/main" count="113" uniqueCount="113">
  <si>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Наименование показателя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</si>
  <si>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</si>
  <si>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</si>
  <si>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</si>
  <si>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</si>
  <si>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</si>
  <si>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</si>
  <si>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</si>
  <si>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</si>
  <si>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</si>
  <si>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</si>
  <si>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</si>
  <si>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</si>
  <si>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</si>
  <si>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</si>
  <si>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</si>
  <si>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</si>
  <si>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</si>
  <si>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</si>
  <si>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</si>
  <si>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</si>
  <si>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</si>
  <si>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</si>
  <si>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</si>
  <si>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</si>
  <si>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</si>
  <si>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</si>
  <si>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</si>
  <si>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</si>
  <si>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</si>
  <si>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</si>
  <si>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000 2 02 04000 00 0000 151</t>
  </si>
  <si>
    <t>Код дохода по БК</t>
  </si>
  <si>
    <t>000 1 01 00000 00 0000 000</t>
  </si>
  <si>
    <t xml:space="preserve">Земельный налог </t>
  </si>
  <si>
    <t xml:space="preserve">000 1 06 06000 00 0000 110 </t>
  </si>
  <si>
    <t>000 2 02 03000 00 0000 151</t>
  </si>
  <si>
    <t>Иные межбюджетные трансферты</t>
  </si>
  <si>
    <t>Процент исполнения</t>
  </si>
  <si>
    <t>000 1 06 01000 00 0000 110</t>
  </si>
  <si>
    <t>000 1 11 09000 00 0000 120</t>
  </si>
  <si>
    <t>000 1 14 06000 00 0000 430</t>
  </si>
  <si>
    <t>Платежи от государственных и муниципальных предприятий</t>
  </si>
  <si>
    <t>000 2 02 02999 00 0000 151</t>
  </si>
  <si>
    <t>000 2 02 02000 00 0000 151</t>
  </si>
  <si>
    <t>000 2 02 03015 00 0000 151</t>
  </si>
  <si>
    <t>000 2 02 03021 00 000 151</t>
  </si>
  <si>
    <t>000 2 02 03022 00 0000 151</t>
  </si>
  <si>
    <t>000 2 02 03029 00 0000 151</t>
  </si>
  <si>
    <t>000 2 02 03999 00 0000 151</t>
  </si>
  <si>
    <t>000 2 02 03024 00 0000 151</t>
  </si>
  <si>
    <t xml:space="preserve">Назначено         </t>
  </si>
  <si>
    <t xml:space="preserve">Исполнено   </t>
  </si>
  <si>
    <t>(тыс.рублей)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</si>
  <si>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</si>
  <si>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</si>
  <si>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</si>
  <si>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</si>
  <si>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</si>
  <si>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 продажи права на заключение договоров аренды указанных земельных участков</t>
  </si>
  <si>
    <t>Прочие поступления от использования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</si>
  <si>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</si>
  <si>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автономных, а также земельных участков государственных и муниципальных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</si>
  <si>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</si>
  <si>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</si>
  <si>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гражданом субсидий на оплату   жилого помещения и коммунальных услуг</t>
  </si>
  <si>
    <t>Субвенции бюджетам муниципальных образований на компенсации части родительской платы за содержание ребенка в государственных и и муниципальных образовательных учреждениях, реализующих основную общеобразовательную программу дошкольного образования</t>
  </si>
  <si>
    <t>Приложение № 1</t>
  </si>
  <si>
    <t>Доходы от сдачи в аренду имущества, находящегося в оперативном управлении органов государственной власти, органов местного cамоуправления, государственных внебюджетныхфондов и созданных ими учреждений (за исключением имущества автономных учреждений)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</si>
  <si>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</si>
  <si>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</si>
  <si>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000 2 02 00000 00 0000 000</t>
  </si>
  <si>
    <t>ДОХОДЫ БЮДЖЕТА, ИТОГО</t>
  </si>
  <si>
    <t>000 2 02 04019 00 0000 151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</si>
  <si>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</si>
  <si>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БЕЗВОЗМЕЗДНЫЕ ПОСТУПЛЕНИЯ ОТ ДРУГИХ БЮДЖЕТОВ БЮДЖЕТНОЙ СИСТЕМЫ РОССИЙСКОЙ ФЕДЕРАЦИИ</t>
  </si>
  <si>
    <t xml:space="preserve">города Реутов  </t>
  </si>
  <si>
    <t>Субвенции бюджетам  городских  округов на осуществление первичного воинского учета на территориях, где отсутствуют военные комиссариаты</t>
  </si>
  <si>
    <t>Налог, взимаемый в связи с применением упрощенной ситемы налогообложения</t>
  </si>
  <si>
    <t>000 1 05 01000 00 0000 110</t>
  </si>
  <si>
    <t>000 1 01 02000 00 0000 110</t>
  </si>
  <si>
    <t>000 1 05 02000 00 0000 110</t>
  </si>
  <si>
    <t>000 1 05 04000 00 0000 110</t>
  </si>
  <si>
    <t>Налога, взимаемый в связи с применением патентной системы налогообложения</t>
  </si>
  <si>
    <t>000 1 03 00000 00 0000 000</t>
  </si>
  <si>
    <t>000 1 03 02000 00 0000 110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</si>
  <si>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</si>
  <si>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</si>
  <si>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000 2 02 03119 00 0000 151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</si>
  <si>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</si>
  <si>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</si>
  <si>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</si>
  <si>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к постановлению Главы Города</t>
  </si>
  <si>
    <t>000 2 02 03069 00 0000 151</t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</si>
  <si>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</si>
  <si>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Прочие субсидии бюджетам городских округов</t>
  </si>
  <si>
    <t>Прочие субвенции бюджетам городских округов</t>
  </si>
  <si>
    <t xml:space="preserve">          Исполнение бюджета города Реутов за 1 полугодие 2015 года по доходам 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</si>
  <si>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</si>
  <si>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</si>
  <si>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000 2 02 04025 04 0000 151</t>
  </si>
  <si>
    <t xml:space="preserve">000 2 02 04999 04 0000 151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</si>
  <si>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</si>
  <si>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межбюджетные трансферты, передаваемые бюджетам городских округов 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</si>
  <si>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</si>
  <si>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</si>
  <si>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</si>
  <si>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Прочие доходы от оказания услуг и компенсации затрат государства</t>
  </si>
  <si>
    <t>000 1 14 01000 00 0000 410</t>
  </si>
  <si>
    <t>Доходы от продажи квартир</t>
  </si>
  <si>
    <t>000 1 17 00000 00 0000 000</t>
  </si>
  <si>
    <t>ПРОЧИЕ НЕНАЛОГОВЫЕ ДОХОДЫ</t>
  </si>
  <si>
    <t>от_15.07.2015___№_268_______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</si>
</sst>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_ ;[Red]\-#,##0.00\ ;"/>
  </numFmts>
  <fonts count="47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172" fontId="4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vertical="top" wrapText="1"/>
    </xf>
    <xf numFmtId="174" fontId="8" fillId="0" borderId="0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left" vertical="top" wrapText="1"/>
    </xf>
    <xf numFmtId="174" fontId="8" fillId="0" borderId="11" xfId="0" applyNumberFormat="1" applyFont="1" applyFill="1" applyBorder="1" applyAlignment="1">
      <alignment horizontal="left" vertical="top" wrapText="1"/>
    </xf>
    <xf numFmtId="174" fontId="8" fillId="0" borderId="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center" vertical="top"/>
    </xf>
    <xf numFmtId="174" fontId="8" fillId="0" borderId="11" xfId="0" applyNumberFormat="1" applyFont="1" applyFill="1" applyBorder="1" applyAlignment="1">
      <alignment horizontal="left" vertical="top" wrapText="1"/>
    </xf>
    <xf numFmtId="49" fontId="46" fillId="0" borderId="11" xfId="59" applyNumberFormat="1" applyFont="1" applyBorder="1" applyAlignment="1">
      <alignment horizontal="center"/>
      <protection/>
    </xf>
    <xf numFmtId="49" fontId="46" fillId="0" borderId="11" xfId="58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3" fontId="4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73" fontId="4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75" zoomScaleNormal="75" zoomScalePageLayoutView="0" workbookViewId="0" topLeftCell="A1">
      <selection activeCell="H7" sqref="H7"/>
    </sheetView>
  </sheetViews>
  <sheetFormatPr defaultColWidth="9.00390625" defaultRowHeight="12"/>
  <cols>
    <col min="1" max="1" width="31.375" style="18" customWidth="1"/>
    <col min="2" max="2" width="74.625" style="5" customWidth="1"/>
    <col min="3" max="3" width="17.375" style="9" customWidth="1"/>
    <col min="4" max="4" width="15.625" style="6" customWidth="1"/>
    <col min="5" max="5" width="13.00390625" style="7" customWidth="1"/>
    <col min="6" max="20" width="11.00390625" style="4" customWidth="1"/>
  </cols>
  <sheetData>
    <row r="1" spans="2:4" ht="15.75">
      <c r="B1" s="15"/>
      <c r="C1" s="22" t="s">
        <v>67</v>
      </c>
      <c r="D1" s="14"/>
    </row>
    <row r="2" spans="2:5" ht="15.75">
      <c r="B2" s="15"/>
      <c r="C2" s="46" t="s">
        <v>92</v>
      </c>
      <c r="D2" s="46"/>
      <c r="E2" s="46"/>
    </row>
    <row r="3" spans="2:5" ht="15.75">
      <c r="B3" s="15"/>
      <c r="C3" s="46" t="s">
        <v>76</v>
      </c>
      <c r="D3" s="46"/>
      <c r="E3" s="46"/>
    </row>
    <row r="4" spans="2:5" ht="15.75">
      <c r="B4" s="15"/>
      <c r="C4" s="47" t="s">
        <v>112</v>
      </c>
      <c r="D4" s="46"/>
      <c r="E4" s="46"/>
    </row>
    <row r="5" spans="2:5" ht="15.75">
      <c r="B5" s="15"/>
      <c r="C5" s="34"/>
      <c r="D5" s="33"/>
      <c r="E5" s="33"/>
    </row>
    <row r="6" spans="1:20" s="2" customFormat="1" ht="17.25" customHeight="1">
      <c r="A6" s="18"/>
      <c r="B6" s="17" t="s">
        <v>97</v>
      </c>
      <c r="C6" s="16"/>
      <c r="D6" s="16"/>
      <c r="E6" s="1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5" ht="16.5" customHeight="1">
      <c r="B7" s="13"/>
      <c r="C7" s="16"/>
      <c r="D7" s="48" t="s">
        <v>53</v>
      </c>
      <c r="E7" s="49"/>
    </row>
    <row r="8" spans="1:20" s="3" customFormat="1" ht="27.75" customHeight="1">
      <c r="A8" s="19" t="s">
        <v>32</v>
      </c>
      <c r="B8" s="51" t="s">
        <v>0</v>
      </c>
      <c r="C8" s="52" t="s">
        <v>51</v>
      </c>
      <c r="D8" s="52" t="s">
        <v>52</v>
      </c>
      <c r="E8" s="50" t="s">
        <v>38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3" customFormat="1" ht="20.25" customHeight="1">
      <c r="A9" s="30"/>
      <c r="B9" s="51"/>
      <c r="C9" s="53"/>
      <c r="D9" s="53"/>
      <c r="E9" s="5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" customFormat="1" ht="15.75">
      <c r="A10" s="31" t="s">
        <v>1</v>
      </c>
      <c r="B10" s="21" t="s">
        <v>72</v>
      </c>
      <c r="C10" s="39">
        <f>SUM(C11,C42)</f>
        <v>2311269.54</v>
      </c>
      <c r="D10" s="39">
        <f>SUM(D11,D42)</f>
        <v>1189684.84</v>
      </c>
      <c r="E10" s="41">
        <f aca="true" t="shared" si="0" ref="E10:E19">D10/C10*100</f>
        <v>51.47321934593574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" customFormat="1" ht="15.75">
      <c r="A11" s="32" t="s">
        <v>3</v>
      </c>
      <c r="B11" s="21" t="s">
        <v>2</v>
      </c>
      <c r="C11" s="39">
        <f>C12++C14+C16+C20+C23+C24+C25+C32+C36+C40</f>
        <v>1293727.1</v>
      </c>
      <c r="D11" s="39">
        <f>D12++D14+D16+D20+D23+D24+D25+D32+D36+D40+D34+D41</f>
        <v>648496.8300000001</v>
      </c>
      <c r="E11" s="41">
        <f t="shared" si="0"/>
        <v>50.12624609935125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" customFormat="1" ht="15.75">
      <c r="A12" s="32" t="s">
        <v>33</v>
      </c>
      <c r="B12" s="21" t="s">
        <v>4</v>
      </c>
      <c r="C12" s="39">
        <f>SUM(C13:C13)</f>
        <v>267863</v>
      </c>
      <c r="D12" s="39">
        <f>SUM(D13:D13)</f>
        <v>119751.32</v>
      </c>
      <c r="E12" s="41">
        <f t="shared" si="0"/>
        <v>44.70618189148931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" customFormat="1" ht="15.75">
      <c r="A13" s="32" t="s">
        <v>80</v>
      </c>
      <c r="B13" s="20" t="s">
        <v>5</v>
      </c>
      <c r="C13" s="39">
        <v>267863</v>
      </c>
      <c r="D13" s="40">
        <v>119751.32</v>
      </c>
      <c r="E13" s="41">
        <f t="shared" si="0"/>
        <v>44.70618189148931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" customFormat="1" ht="31.5">
      <c r="A14" s="32" t="s">
        <v>84</v>
      </c>
      <c r="B14" s="21" t="s">
        <v>86</v>
      </c>
      <c r="C14" s="39">
        <f>SUM(C15)</f>
        <v>4524</v>
      </c>
      <c r="D14" s="39">
        <f>SUM(D15)</f>
        <v>1601.68</v>
      </c>
      <c r="E14" s="41">
        <f t="shared" si="0"/>
        <v>35.40406719717065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" customFormat="1" ht="31.5">
      <c r="A15" s="32" t="s">
        <v>85</v>
      </c>
      <c r="B15" s="20" t="s">
        <v>87</v>
      </c>
      <c r="C15" s="39">
        <v>4524</v>
      </c>
      <c r="D15" s="40">
        <v>1601.68</v>
      </c>
      <c r="E15" s="41">
        <f t="shared" si="0"/>
        <v>35.40406719717065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" customFormat="1" ht="15.75">
      <c r="A16" s="32" t="s">
        <v>7</v>
      </c>
      <c r="B16" s="21" t="s">
        <v>6</v>
      </c>
      <c r="C16" s="39">
        <f>SUM(C17:C19)</f>
        <v>213002</v>
      </c>
      <c r="D16" s="39">
        <f>SUM(D17:D19)</f>
        <v>113368.98000000001</v>
      </c>
      <c r="E16" s="41">
        <f t="shared" si="0"/>
        <v>53.224373480061224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5" ht="18.75" customHeight="1">
      <c r="A17" s="35" t="s">
        <v>79</v>
      </c>
      <c r="B17" s="29" t="s">
        <v>78</v>
      </c>
      <c r="C17" s="39">
        <v>114500</v>
      </c>
      <c r="D17" s="40">
        <v>65059.62</v>
      </c>
      <c r="E17" s="41">
        <f t="shared" si="0"/>
        <v>56.82062882096071</v>
      </c>
    </row>
    <row r="18" spans="1:5" ht="32.25" customHeight="1">
      <c r="A18" s="32" t="s">
        <v>81</v>
      </c>
      <c r="B18" s="24" t="s">
        <v>8</v>
      </c>
      <c r="C18" s="39">
        <v>95258</v>
      </c>
      <c r="D18" s="40">
        <v>44385.04</v>
      </c>
      <c r="E18" s="41">
        <f t="shared" si="0"/>
        <v>46.5945537382687</v>
      </c>
    </row>
    <row r="19" spans="1:5" ht="32.25" customHeight="1">
      <c r="A19" s="32" t="s">
        <v>82</v>
      </c>
      <c r="B19" s="29" t="s">
        <v>83</v>
      </c>
      <c r="C19" s="39">
        <v>3244</v>
      </c>
      <c r="D19" s="40">
        <v>3924.32</v>
      </c>
      <c r="E19" s="41">
        <f t="shared" si="0"/>
        <v>120.9716399506782</v>
      </c>
    </row>
    <row r="20" spans="1:20" s="1" customFormat="1" ht="15.75">
      <c r="A20" s="32" t="s">
        <v>10</v>
      </c>
      <c r="B20" s="21" t="s">
        <v>9</v>
      </c>
      <c r="C20" s="39">
        <f>SUM(C21:C22)</f>
        <v>189538.8</v>
      </c>
      <c r="D20" s="39">
        <f>SUM(D21:D22)</f>
        <v>148055.6</v>
      </c>
      <c r="E20" s="41">
        <f aca="true" t="shared" si="1" ref="E20:E59">D20/C20*100</f>
        <v>78.1136105114098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5" ht="18.75" customHeight="1">
      <c r="A21" s="32" t="s">
        <v>39</v>
      </c>
      <c r="B21" s="24" t="s">
        <v>11</v>
      </c>
      <c r="C21" s="39">
        <v>76819.8</v>
      </c>
      <c r="D21" s="40">
        <v>9235.32</v>
      </c>
      <c r="E21" s="41">
        <f t="shared" si="1"/>
        <v>12.022056813477775</v>
      </c>
    </row>
    <row r="22" spans="1:20" s="1" customFormat="1" ht="19.5" customHeight="1">
      <c r="A22" s="32" t="s">
        <v>35</v>
      </c>
      <c r="B22" s="24" t="s">
        <v>34</v>
      </c>
      <c r="C22" s="39">
        <v>112719</v>
      </c>
      <c r="D22" s="40">
        <v>138820.28</v>
      </c>
      <c r="E22" s="41">
        <f t="shared" si="1"/>
        <v>123.15606064638614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" customFormat="1" ht="15.75">
      <c r="A23" s="32" t="s">
        <v>13</v>
      </c>
      <c r="B23" s="21" t="s">
        <v>12</v>
      </c>
      <c r="C23" s="39">
        <v>7815</v>
      </c>
      <c r="D23" s="39">
        <v>4497.89</v>
      </c>
      <c r="E23" s="41">
        <f t="shared" si="1"/>
        <v>57.554574536148436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" customFormat="1" ht="38.25" customHeight="1">
      <c r="A24" s="32" t="s">
        <v>14</v>
      </c>
      <c r="B24" s="28" t="s">
        <v>57</v>
      </c>
      <c r="C24" s="39">
        <v>0</v>
      </c>
      <c r="D24" s="39">
        <v>40.1</v>
      </c>
      <c r="E24" s="41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" customFormat="1" ht="45.75" customHeight="1">
      <c r="A25" s="32" t="s">
        <v>15</v>
      </c>
      <c r="B25" s="36" t="s">
        <v>56</v>
      </c>
      <c r="C25" s="39">
        <f>SUM(C26:C26,C30:C31)</f>
        <v>445806</v>
      </c>
      <c r="D25" s="39">
        <f>SUM(D26,D30:D31)</f>
        <v>157714.31</v>
      </c>
      <c r="E25" s="41">
        <f t="shared" si="1"/>
        <v>35.377341265034566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" customFormat="1" ht="31.5">
      <c r="A26" s="32" t="s">
        <v>16</v>
      </c>
      <c r="B26" s="20" t="s">
        <v>58</v>
      </c>
      <c r="C26" s="39">
        <f>SUM(C27+C28+C29)</f>
        <v>413397</v>
      </c>
      <c r="D26" s="39">
        <f>SUM(D27+D28+D29)</f>
        <v>144506.45</v>
      </c>
      <c r="E26" s="41">
        <f t="shared" si="1"/>
        <v>34.95585357416721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5" ht="63">
      <c r="A27" s="32" t="s">
        <v>17</v>
      </c>
      <c r="B27" s="23" t="s">
        <v>59</v>
      </c>
      <c r="C27" s="39">
        <v>352738</v>
      </c>
      <c r="D27" s="39">
        <v>93379.79</v>
      </c>
      <c r="E27" s="41">
        <f t="shared" si="1"/>
        <v>26.47284670208483</v>
      </c>
    </row>
    <row r="28" spans="1:5" ht="98.25" customHeight="1">
      <c r="A28" s="32" t="s">
        <v>69</v>
      </c>
      <c r="B28" s="25" t="s">
        <v>70</v>
      </c>
      <c r="C28" s="39">
        <v>9067</v>
      </c>
      <c r="D28" s="39">
        <v>3765.94</v>
      </c>
      <c r="E28" s="41">
        <f t="shared" si="1"/>
        <v>41.534575934708286</v>
      </c>
    </row>
    <row r="29" spans="1:5" ht="64.5" customHeight="1">
      <c r="A29" s="32" t="s">
        <v>18</v>
      </c>
      <c r="B29" s="25" t="s">
        <v>68</v>
      </c>
      <c r="C29" s="39">
        <v>51592</v>
      </c>
      <c r="D29" s="39">
        <v>47360.72</v>
      </c>
      <c r="E29" s="41">
        <f t="shared" si="1"/>
        <v>91.798573422236</v>
      </c>
    </row>
    <row r="30" spans="1:20" s="1" customFormat="1" ht="19.5" customHeight="1">
      <c r="A30" s="32" t="s">
        <v>19</v>
      </c>
      <c r="B30" s="24" t="s">
        <v>42</v>
      </c>
      <c r="C30" s="39">
        <v>3185</v>
      </c>
      <c r="D30" s="39">
        <v>444.97</v>
      </c>
      <c r="E30" s="41">
        <f t="shared" si="1"/>
        <v>13.970800627943486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" customFormat="1" ht="69.75" customHeight="1">
      <c r="A31" s="32" t="s">
        <v>40</v>
      </c>
      <c r="B31" s="24" t="s">
        <v>60</v>
      </c>
      <c r="C31" s="39">
        <v>29224</v>
      </c>
      <c r="D31" s="39">
        <v>12762.89</v>
      </c>
      <c r="E31" s="41">
        <f t="shared" si="1"/>
        <v>43.67263208321927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1" customFormat="1" ht="15.75">
      <c r="A32" s="32" t="s">
        <v>21</v>
      </c>
      <c r="B32" s="21" t="s">
        <v>20</v>
      </c>
      <c r="C32" s="39">
        <f>SUM(C33)</f>
        <v>750</v>
      </c>
      <c r="D32" s="39">
        <f>SUM(D33)</f>
        <v>415.03</v>
      </c>
      <c r="E32" s="41">
        <f t="shared" si="1"/>
        <v>55.337333333333326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5" ht="18" customHeight="1">
      <c r="A33" s="32" t="s">
        <v>23</v>
      </c>
      <c r="B33" s="20" t="s">
        <v>22</v>
      </c>
      <c r="C33" s="39">
        <v>750</v>
      </c>
      <c r="D33" s="39">
        <v>415.03</v>
      </c>
      <c r="E33" s="41">
        <f t="shared" si="1"/>
        <v>55.337333333333326</v>
      </c>
    </row>
    <row r="34" spans="1:5" ht="35.25" customHeight="1">
      <c r="A34" s="32" t="s">
        <v>104</v>
      </c>
      <c r="B34" s="21" t="s">
        <v>105</v>
      </c>
      <c r="C34" s="39"/>
      <c r="D34" s="39">
        <f>SUM(D35)</f>
        <v>109</v>
      </c>
      <c r="E34" s="41"/>
    </row>
    <row r="35" spans="1:5" ht="18" customHeight="1">
      <c r="A35" s="32" t="s">
        <v>106</v>
      </c>
      <c r="B35" s="20" t="s">
        <v>107</v>
      </c>
      <c r="C35" s="39"/>
      <c r="D35" s="39">
        <v>109</v>
      </c>
      <c r="E35" s="41"/>
    </row>
    <row r="36" spans="1:20" s="1" customFormat="1" ht="31.5">
      <c r="A36" s="32" t="s">
        <v>25</v>
      </c>
      <c r="B36" s="21" t="s">
        <v>24</v>
      </c>
      <c r="C36" s="39">
        <f>SUM(C38,C39)</f>
        <v>159878.3</v>
      </c>
      <c r="D36" s="39">
        <f>SUM(D37:D39)</f>
        <v>92424.22</v>
      </c>
      <c r="E36" s="41">
        <f t="shared" si="1"/>
        <v>57.809108553193276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" customFormat="1" ht="15.75">
      <c r="A37" s="44" t="s">
        <v>108</v>
      </c>
      <c r="B37" s="45" t="s">
        <v>109</v>
      </c>
      <c r="C37" s="39"/>
      <c r="D37" s="39">
        <v>684</v>
      </c>
      <c r="E37" s="4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" customFormat="1" ht="63">
      <c r="A38" s="32" t="s">
        <v>26</v>
      </c>
      <c r="B38" s="20" t="s">
        <v>61</v>
      </c>
      <c r="C38" s="39">
        <v>155878.3</v>
      </c>
      <c r="D38" s="39">
        <v>79695.33</v>
      </c>
      <c r="E38" s="41">
        <f t="shared" si="1"/>
        <v>51.126635330254445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" customFormat="1" ht="70.5" customHeight="1">
      <c r="A39" s="32" t="s">
        <v>41</v>
      </c>
      <c r="B39" s="24" t="s">
        <v>62</v>
      </c>
      <c r="C39" s="39">
        <v>4000</v>
      </c>
      <c r="D39" s="39">
        <v>12044.89</v>
      </c>
      <c r="E39" s="41">
        <f t="shared" si="1"/>
        <v>301.12224999999995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" customFormat="1" ht="15.75">
      <c r="A40" s="32" t="s">
        <v>28</v>
      </c>
      <c r="B40" s="21" t="s">
        <v>27</v>
      </c>
      <c r="C40" s="39">
        <v>4550</v>
      </c>
      <c r="D40" s="39">
        <v>10346.93</v>
      </c>
      <c r="E40" s="41">
        <f t="shared" si="1"/>
        <v>227.40505494505493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" customFormat="1" ht="15.75">
      <c r="A41" s="32" t="s">
        <v>110</v>
      </c>
      <c r="B41" s="21" t="s">
        <v>111</v>
      </c>
      <c r="C41" s="39"/>
      <c r="D41" s="39">
        <v>171.77</v>
      </c>
      <c r="E41" s="4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" customFormat="1" ht="15.75">
      <c r="A42" s="32" t="s">
        <v>30</v>
      </c>
      <c r="B42" s="21" t="s">
        <v>29</v>
      </c>
      <c r="C42" s="39">
        <f>SUM(C43,C60:C60)</f>
        <v>1017542.4400000001</v>
      </c>
      <c r="D42" s="39">
        <f>SUM(D43,D60:D60)</f>
        <v>541188.01</v>
      </c>
      <c r="E42" s="41">
        <f t="shared" si="1"/>
        <v>53.18579242748833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" customFormat="1" ht="31.5">
      <c r="A43" s="32" t="s">
        <v>71</v>
      </c>
      <c r="B43" s="21" t="s">
        <v>75</v>
      </c>
      <c r="C43" s="39">
        <f>SUM(C44,C47,C56)</f>
        <v>1017542.4400000001</v>
      </c>
      <c r="D43" s="39">
        <f>SUM(D44,D47,D56)</f>
        <v>541094.42</v>
      </c>
      <c r="E43" s="41">
        <f>SUM(E44,E47,E56)</f>
        <v>117.6289961960571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" customFormat="1" ht="31.5">
      <c r="A44" s="32" t="s">
        <v>44</v>
      </c>
      <c r="B44" s="20" t="s">
        <v>63</v>
      </c>
      <c r="C44" s="39">
        <f>SUM(C45:C46)</f>
        <v>33145.04</v>
      </c>
      <c r="D44" s="39">
        <f>SUM(D46:D46)</f>
        <v>4832.45</v>
      </c>
      <c r="E44" s="41">
        <f t="shared" si="1"/>
        <v>14.579707853724116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" customFormat="1" ht="78.75">
      <c r="A45" s="32" t="s">
        <v>98</v>
      </c>
      <c r="B45" s="37" t="s">
        <v>99</v>
      </c>
      <c r="C45" s="39">
        <v>4147.7</v>
      </c>
      <c r="D45" s="39">
        <v>0</v>
      </c>
      <c r="E45" s="4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1" customFormat="1" ht="21" customHeight="1">
      <c r="A46" s="32" t="s">
        <v>43</v>
      </c>
      <c r="B46" s="29" t="s">
        <v>95</v>
      </c>
      <c r="C46" s="39">
        <v>28997.34</v>
      </c>
      <c r="D46" s="39">
        <v>4832.45</v>
      </c>
      <c r="E46" s="41">
        <f t="shared" si="1"/>
        <v>16.66514928610693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1" customFormat="1" ht="31.5">
      <c r="A47" s="32" t="s">
        <v>36</v>
      </c>
      <c r="B47" s="20" t="s">
        <v>54</v>
      </c>
      <c r="C47" s="39">
        <f>SUM(C48:C55)</f>
        <v>938370</v>
      </c>
      <c r="D47" s="39">
        <f>SUM(D48:D55)</f>
        <v>514045.17</v>
      </c>
      <c r="E47" s="41">
        <f t="shared" si="1"/>
        <v>54.78064835832347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1" customFormat="1" ht="36" customHeight="1">
      <c r="A48" s="32" t="s">
        <v>45</v>
      </c>
      <c r="B48" s="24" t="s">
        <v>77</v>
      </c>
      <c r="C48" s="39">
        <v>4779</v>
      </c>
      <c r="D48" s="39">
        <v>3466.8</v>
      </c>
      <c r="E48" s="41">
        <f t="shared" si="1"/>
        <v>72.54237288135593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1" customFormat="1" ht="37.5" customHeight="1">
      <c r="A49" s="32" t="s">
        <v>46</v>
      </c>
      <c r="B49" s="24" t="s">
        <v>64</v>
      </c>
      <c r="C49" s="39">
        <v>4778</v>
      </c>
      <c r="D49" s="39">
        <v>1874.97</v>
      </c>
      <c r="E49" s="41">
        <f t="shared" si="1"/>
        <v>39.241732942653826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" customFormat="1" ht="33" customHeight="1">
      <c r="A50" s="32" t="s">
        <v>47</v>
      </c>
      <c r="B50" s="20" t="s">
        <v>65</v>
      </c>
      <c r="C50" s="39">
        <v>30371</v>
      </c>
      <c r="D50" s="39">
        <v>16807.1</v>
      </c>
      <c r="E50" s="41">
        <f t="shared" si="1"/>
        <v>55.33930394125976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" customFormat="1" ht="31.5">
      <c r="A51" s="32" t="s">
        <v>50</v>
      </c>
      <c r="B51" s="20" t="s">
        <v>55</v>
      </c>
      <c r="C51" s="39">
        <v>30273</v>
      </c>
      <c r="D51" s="39">
        <v>13098.29</v>
      </c>
      <c r="E51" s="41">
        <f t="shared" si="1"/>
        <v>43.26723482971625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" customFormat="1" ht="72" customHeight="1">
      <c r="A52" s="32" t="s">
        <v>48</v>
      </c>
      <c r="B52" s="24" t="s">
        <v>66</v>
      </c>
      <c r="C52" s="39">
        <v>28739</v>
      </c>
      <c r="D52" s="39">
        <v>11946.96</v>
      </c>
      <c r="E52" s="41">
        <f t="shared" si="1"/>
        <v>41.570548731688646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" customFormat="1" ht="99" customHeight="1">
      <c r="A53" s="32" t="s">
        <v>93</v>
      </c>
      <c r="B53" s="37" t="s">
        <v>94</v>
      </c>
      <c r="C53" s="39">
        <v>3689</v>
      </c>
      <c r="D53" s="39">
        <v>0</v>
      </c>
      <c r="E53" s="41">
        <f t="shared" si="1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" customFormat="1" ht="65.25" customHeight="1">
      <c r="A54" s="32" t="s">
        <v>88</v>
      </c>
      <c r="B54" s="37" t="s">
        <v>89</v>
      </c>
      <c r="C54" s="39">
        <v>36378</v>
      </c>
      <c r="D54" s="39">
        <v>0</v>
      </c>
      <c r="E54" s="41">
        <f t="shared" si="1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" customFormat="1" ht="25.5" customHeight="1">
      <c r="A55" s="32" t="s">
        <v>49</v>
      </c>
      <c r="B55" s="38" t="s">
        <v>96</v>
      </c>
      <c r="C55" s="39">
        <v>799363</v>
      </c>
      <c r="D55" s="39">
        <v>466851.05</v>
      </c>
      <c r="E55" s="41">
        <f t="shared" si="1"/>
        <v>58.4028845468204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1" customFormat="1" ht="24.75" customHeight="1">
      <c r="A56" s="32" t="s">
        <v>31</v>
      </c>
      <c r="B56" s="24" t="s">
        <v>37</v>
      </c>
      <c r="C56" s="39">
        <f>SUM(C57:C59)</f>
        <v>46027.4</v>
      </c>
      <c r="D56" s="39">
        <f>SUM(D57:D59)</f>
        <v>22216.8</v>
      </c>
      <c r="E56" s="41">
        <f t="shared" si="1"/>
        <v>48.26863998400952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" customFormat="1" ht="53.25" customHeight="1">
      <c r="A57" s="32" t="s">
        <v>73</v>
      </c>
      <c r="B57" s="26" t="s">
        <v>74</v>
      </c>
      <c r="C57" s="39">
        <v>41735.4</v>
      </c>
      <c r="D57" s="39">
        <v>20866.8</v>
      </c>
      <c r="E57" s="41">
        <f t="shared" si="1"/>
        <v>49.99784355726793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" customFormat="1" ht="53.25" customHeight="1">
      <c r="A58" s="42" t="s">
        <v>100</v>
      </c>
      <c r="B58" s="43" t="s">
        <v>102</v>
      </c>
      <c r="C58" s="39">
        <v>42</v>
      </c>
      <c r="D58" s="39">
        <v>0</v>
      </c>
      <c r="E58" s="41">
        <f t="shared" si="1"/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" customFormat="1" ht="53.25" customHeight="1">
      <c r="A59" s="42" t="s">
        <v>101</v>
      </c>
      <c r="B59" s="43" t="s">
        <v>103</v>
      </c>
      <c r="C59" s="39">
        <v>4250</v>
      </c>
      <c r="D59" s="39">
        <v>1350</v>
      </c>
      <c r="E59" s="41">
        <f t="shared" si="1"/>
        <v>31.76470588235294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" customFormat="1" ht="35.25" customHeight="1">
      <c r="A60" s="27" t="s">
        <v>90</v>
      </c>
      <c r="B60" s="37" t="s">
        <v>91</v>
      </c>
      <c r="C60" s="39">
        <v>0</v>
      </c>
      <c r="D60" s="39">
        <v>93.59</v>
      </c>
      <c r="E60" s="41"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5" ht="15.75">
      <c r="B61" s="13"/>
      <c r="C61" s="16"/>
      <c r="D61" s="15"/>
      <c r="E61" s="14"/>
    </row>
  </sheetData>
  <sheetProtection/>
  <mergeCells count="8">
    <mergeCell ref="C2:E2"/>
    <mergeCell ref="C3:E3"/>
    <mergeCell ref="C4:E4"/>
    <mergeCell ref="D7:E7"/>
    <mergeCell ref="E8:E9"/>
    <mergeCell ref="B8:B9"/>
    <mergeCell ref="C8:C9"/>
    <mergeCell ref="D8:D9"/>
  </mergeCells>
  <printOptions/>
  <pageMargins left="0.984251968503937" right="0.3937007874015748" top="0.3937007874015748" bottom="0.3937007874015748" header="0.31496062992125984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Шуленина Е. А.</cp:lastModifiedBy>
  <cp:lastPrinted>2014-10-28T09:04:18Z</cp:lastPrinted>
  <dcterms:created xsi:type="dcterms:W3CDTF">2008-04-30T08:16:12Z</dcterms:created>
  <dcterms:modified xsi:type="dcterms:W3CDTF">2015-08-12T14:33:04Z</dcterms:modified>
  <cp:category/>
  <cp:version/>
  <cp:contentType/>
  <cp:contentStatus/>
</cp:coreProperties>
</file>