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40" windowHeight="7770" activeTab="0"/>
  </bookViews>
  <sheets>
    <sheet name="ДОХОДЫ_ИСПОЛНЕНИЕ БЮДЖЕТА " sheetId="1" r:id="rId1"/>
  </sheets>
  <definedNames/>
  <calcPr fullCalcOnLoad="1"/>
</workbook>
</file>

<file path=xl/sharedStrings.xml><?xml version="1.0" encoding="utf-8"?>
<sst xmlns="http://schemas.openxmlformats.org/spreadsheetml/2006/main" count="137" uniqueCount="137">
  <si>
    <t>Наименование показателя</t>
  </si>
  <si>
    <t>Доходы бюджета-Итого</t>
  </si>
  <si>
    <t>000 8 50 00000 00 0000 000</t>
  </si>
  <si>
    <t>Д О Х О Д Ы</t>
  </si>
  <si>
    <t>000 1 00 00000 00 0000 000</t>
  </si>
  <si>
    <t>НАЛОГИ НА ПРИБЫЛЬ, ДОХОДЫ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</si>
  <si>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</si>
  <si>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</si>
  <si>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</si>
  <si>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</si>
  <si>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</si>
  <si>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</si>
  <si>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</si>
  <si>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Налоги на имущество физических лиц</t>
  </si>
  <si>
    <t>ГОСУДАРСТВЕННАЯ ПОШЛИНА</t>
  </si>
  <si>
    <t>000 1 08 00000 00 0000 000</t>
  </si>
  <si>
    <t>000 1 09 00000 00 0000 000</t>
  </si>
  <si>
    <t>000 1 11 00000 00 0000 000</t>
  </si>
  <si>
    <t>000 1 11 01000 00 0000 120</t>
  </si>
  <si>
    <t>Доходы от размещения средств бюджетов</t>
  </si>
  <si>
    <t>000 1 11 02000 00 0000 120</t>
  </si>
  <si>
    <t>000 1 11 05000 00 0000 120</t>
  </si>
  <si>
    <t>000 1 11 05010 00 0000 120</t>
  </si>
  <si>
    <t>000 1 11 05030 00 0000 120</t>
  </si>
  <si>
    <t>000 1 11 07000 00 0000 120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</si>
  <si>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</si>
  <si>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</si>
  <si>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</si>
  <si>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</si>
  <si>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</si>
  <si>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</si>
  <si>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</si>
  <si>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</si>
  <si>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</si>
  <si>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</si>
  <si>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</si>
  <si>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</si>
  <si>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</si>
  <si>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</si>
  <si>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000 2 02 04000 00 0000 151</t>
  </si>
  <si>
    <t>ДОХОДЫ ОТ ПРЕДПРИНИМАТЕЛЬСКОЙ И ИНОЙ ПРИНОСЯЩЕЙ ДОХОД ДЕЯТЕЛЬНОСТИ</t>
  </si>
  <si>
    <t>000 3 00 00000 00 0000 000</t>
  </si>
  <si>
    <t>Код дохода по БК</t>
  </si>
  <si>
    <t>000 1 05 02000 02 0000 110</t>
  </si>
  <si>
    <t>000 1 01 00000 00 0000 000</t>
  </si>
  <si>
    <t xml:space="preserve">Земельный налог </t>
  </si>
  <si>
    <t xml:space="preserve">000 1 06 06000 00 0000 110 </t>
  </si>
  <si>
    <t>000 2 02 03000 00 0000 151</t>
  </si>
  <si>
    <t>Иные межбюджетные трансферты</t>
  </si>
  <si>
    <t>Процент исполнения</t>
  </si>
  <si>
    <t>000 1 06 01000 00 0000 110</t>
  </si>
  <si>
    <t>000 1 11 09000 00 0000 120</t>
  </si>
  <si>
    <t>000 1 14 06000 00 0000 430</t>
  </si>
  <si>
    <t>000 2 02 02999 00 0000 151</t>
  </si>
  <si>
    <t>Прочие субсидии</t>
  </si>
  <si>
    <t>000 2 02 02000 00 0000 151</t>
  </si>
  <si>
    <t>000 2 02 03015 00 0000 151</t>
  </si>
  <si>
    <t>000 2 02 03021 00 000 151</t>
  </si>
  <si>
    <t>000 2 02 03022 00 0000 151</t>
  </si>
  <si>
    <t>000 2 02 03026 00 0000 151</t>
  </si>
  <si>
    <t>000 2 02 03029 00 0000 151</t>
  </si>
  <si>
    <t>000 2 02 03055 00 0000 151</t>
  </si>
  <si>
    <t>000 2 02 03999 00 0000 151</t>
  </si>
  <si>
    <t>000 2 02 04005 00 0000 151</t>
  </si>
  <si>
    <t>Прочие субвенции</t>
  </si>
  <si>
    <t>000 2 02 03024 00 0000 151</t>
  </si>
  <si>
    <t>ВОЗВРАТ ОСТАТКОВ СУБСИДИЙ И СУБВЕНЦИЙ ПРОШЛЫХ ЛЕТ</t>
  </si>
  <si>
    <t>Рыночные продажи товаров и услуг</t>
  </si>
  <si>
    <t>Прочие безвозмездные поступления</t>
  </si>
  <si>
    <t xml:space="preserve">Исполнено  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</si>
  <si>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</si>
  <si>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</si>
  <si>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</si>
  <si>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</si>
  <si>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</si>
  <si>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</si>
  <si>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сдачи в аренду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</si>
  <si>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 продажи права на заключение договоров аренды указанных земельных участков</t>
  </si>
  <si>
    <t>Прочие поступления от использования имущества,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</si>
  <si>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автономных, а также земельных участков государственных и муниципальных предприятий, в том числе казенных)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</si>
  <si>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</si>
  <si>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</si>
  <si>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</si>
  <si>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компенсации части родительской платы за содержание ребенка в государственных и и муниципальных образовательных учреждениях, реализующих основную общеобразовательную программу дошкольного образования</t>
  </si>
  <si>
    <t>Средства бюджетов,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</si>
  <si>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Приложение № 1</t>
  </si>
  <si>
    <t>000 1 13 00000 00 0000 000</t>
  </si>
  <si>
    <t xml:space="preserve">ДОХОДЫ ОТ ОКАЗАНИЯ ПЛАТНЫХ УСЛУГ И КОМПЕНСАЦИИ ЗАТРАТ ГОСУДАРСТВА </t>
  </si>
  <si>
    <t>000 1 13 03000 00 0000 130</t>
  </si>
  <si>
    <t xml:space="preserve">Прочие доходы от оказания платных услуг и компенсации затрат государства </t>
  </si>
  <si>
    <t>000 2 02 03069 00 0000 151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</si>
  <si>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</si>
  <si>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</si>
  <si>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</si>
  <si>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000 1 19 00000 00 0000 000</t>
  </si>
  <si>
    <t xml:space="preserve">                  (тыс.рублей)</t>
  </si>
  <si>
    <t>Доходы от сдачи в аренду имущества, находящегося в оперативном управлении органов государственной власти, органов местного cамоуправления, государственных внебюджетных фондов и созданных ими учреждений                                 (за исключением имущества автономных учреждений)</t>
  </si>
  <si>
    <t>Утверждено</t>
  </si>
  <si>
    <t>Субвенции бюджетам муниципальных  образований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07 мая 2008 года</t>
  </si>
  <si>
    <t>Платежи от государственных и муниципальных унитарных предприятий</t>
  </si>
  <si>
    <t xml:space="preserve">          Исполнение бюджета города Реутов за 2010 год по доходам </t>
  </si>
  <si>
    <t>000 1 18 00000 00 0000 000</t>
  </si>
  <si>
    <t>ДОХОДЫ БЮДЖЕТОВ БЮДЖЕТНОЙ СИСТЕМЫ РОССИЙСКОЙ ФЕДЕРАЦИИ ФЕДЕРАЦИИ ОТ ВОЗВРАТА ОСТАТКОВ СУБСИДИЙ, СУБВЕНЦИЙ И ИНЫХ МЕЖБЮДЖЕТНЫХ ТРАНСФЕРТОВ, ИМЕЮЩИХ ЦЕЛЕВОЕ НАЗНАЧЕНИЕ, ПРОШЛЫХ ЛЕТ</t>
  </si>
  <si>
    <t>Дотации бюджетам субъектов Российской Федерации и муниципальных образований</t>
  </si>
  <si>
    <t>000 2 02 01000 00 0000 151</t>
  </si>
  <si>
    <t>000 2 02 01003 00 0000 151</t>
  </si>
  <si>
    <t>000 2 02 01001 00 0000 151</t>
  </si>
  <si>
    <t>Дотации бюджетам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</si>
  <si>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</si>
  <si>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000 2 02 02009 00 0000 151</t>
  </si>
  <si>
    <t>Субсидии бюджетам городских округов на государственную поддержку малого предпринимательства, включая крестьянские (фермерские) хозяйства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</si>
  <si>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</si>
  <si>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аварийногшо жилищного фонда за счет средств, поступивших от государственной корпорации Фонд содействия реформ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</si>
  <si>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</si>
  <si>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жил. фонда за счет средств бюджетов</t>
  </si>
  <si>
    <t>000 2 02 03002 00 0000 151</t>
  </si>
  <si>
    <t xml:space="preserve">Субвенции бюджетам на осуществление полномочий по подготовке проведения статистических переписей </t>
  </si>
  <si>
    <t>Субвенции бюджетам муниципальных образований на предоставление гражданом субсидий на оплату   жилого помещения и коммунальных услуг</t>
  </si>
  <si>
    <t>000 2 02 03070 00 0000 151</t>
  </si>
  <si>
    <t>Субвенции бюджетам на обеспечение жильем отдельных категорий граждан установленных Федеральным законом от 12.01.1995 г. № 5-ФЗ "О ветеранах" и от 24.11.1995 г. № 181-ФЗ "О социальной зощите инвалидов в РФ"</t>
  </si>
  <si>
    <t>000 2 02 04019 00 0000 151</t>
  </si>
  <si>
    <t>Межбюджетные трансферты, передаваемые бюджетам городских округов на развитие и поддержку социальной. Инженернгой и иновационной инфраструктуры наукоградов Российской Федерации</t>
  </si>
  <si>
    <t>000 2 02 04025 00 0000 151</t>
  </si>
  <si>
    <t>Межбюджетные трансферты, передаваемые бюджетам на комплектование книжных фондоф библиотек</t>
  </si>
  <si>
    <t>000 2 03 00000 00 0000 180</t>
  </si>
  <si>
    <t>Безвозмездные поступления от государственных (муниципальных) организаций</t>
  </si>
  <si>
    <t>000 2 03 10001 00 0000 180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</si>
  <si>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</si>
  <si>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000 2 02 03007 00 0000 151</t>
  </si>
  <si>
    <t>Субвенции бюджетам на составление 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</si>
  <si>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к Решению Совета депутатов </t>
  </si>
  <si>
    <t>города Реутов</t>
  </si>
  <si>
    <t>000 1 14 02000 00 0000 410</t>
  </si>
  <si>
    <t xml:space="preserve">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</si>
  <si>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000 3 02 00000 00 0000 130</t>
  </si>
  <si>
    <t>000 3 03 00000 00 0000 180</t>
  </si>
  <si>
    <t>от 25 мая 2011 года № 120/15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</si>
</sst>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6"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4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 applyProtection="1">
      <alignment horizontal="right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wrapText="1"/>
    </xf>
    <xf numFmtId="164" fontId="4" fillId="0" borderId="0" xfId="0" applyNumberFormat="1" applyFont="1" applyAlignment="1">
      <alignment horizontal="left"/>
    </xf>
    <xf numFmtId="49" fontId="4" fillId="0" borderId="12" xfId="0" applyNumberFormat="1" applyFont="1" applyBorder="1" applyAlignment="1">
      <alignment vertical="top"/>
    </xf>
    <xf numFmtId="0" fontId="4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166" fontId="8" fillId="0" borderId="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right"/>
    </xf>
    <xf numFmtId="165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65" fontId="4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4"/>
  <sheetViews>
    <sheetView tabSelected="1" zoomScale="75" zoomScaleNormal="75" zoomScalePageLayoutView="0" workbookViewId="0" topLeftCell="A1">
      <selection activeCell="F72" sqref="F72"/>
    </sheetView>
  </sheetViews>
  <sheetFormatPr defaultColWidth="11.00390625" defaultRowHeight="12"/>
  <cols>
    <col min="1" max="1" width="28.75390625" style="17" customWidth="1"/>
    <col min="2" max="2" width="65.875" style="5" customWidth="1"/>
    <col min="3" max="3" width="14.25390625" style="9" customWidth="1"/>
    <col min="4" max="4" width="14.00390625" style="6" customWidth="1"/>
    <col min="5" max="5" width="13.25390625" style="7" customWidth="1"/>
    <col min="6" max="31" width="11.00390625" style="4" customWidth="1"/>
  </cols>
  <sheetData>
    <row r="1" spans="2:4" ht="15.75">
      <c r="B1" s="15"/>
      <c r="C1" s="27" t="s">
        <v>85</v>
      </c>
      <c r="D1" s="14"/>
    </row>
    <row r="2" spans="2:5" ht="15.75">
      <c r="B2" s="15"/>
      <c r="C2" s="27" t="s">
        <v>130</v>
      </c>
      <c r="D2" s="14"/>
      <c r="E2" s="24"/>
    </row>
    <row r="3" spans="2:5" ht="15.75">
      <c r="B3" s="15"/>
      <c r="C3" s="27" t="s">
        <v>131</v>
      </c>
      <c r="D3" s="14"/>
      <c r="E3" s="24"/>
    </row>
    <row r="4" spans="2:5" ht="15.75">
      <c r="B4" s="15"/>
      <c r="C4" s="27" t="s">
        <v>136</v>
      </c>
      <c r="D4" s="14"/>
      <c r="E4" s="24"/>
    </row>
    <row r="5" spans="1:31" s="2" customFormat="1" ht="17.25" customHeight="1">
      <c r="A5" s="21"/>
      <c r="B5" s="20" t="s">
        <v>100</v>
      </c>
      <c r="C5" s="16"/>
      <c r="D5" s="16"/>
      <c r="E5" s="14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2:5" ht="16.5" customHeight="1">
      <c r="B6" s="13"/>
      <c r="C6" s="16"/>
      <c r="D6" s="37" t="s">
        <v>95</v>
      </c>
      <c r="E6" s="38"/>
    </row>
    <row r="7" spans="1:31" s="3" customFormat="1" ht="27.75" customHeight="1">
      <c r="A7" s="22" t="s">
        <v>42</v>
      </c>
      <c r="B7" s="40" t="s">
        <v>0</v>
      </c>
      <c r="C7" s="41" t="s">
        <v>97</v>
      </c>
      <c r="D7" s="41" t="s">
        <v>69</v>
      </c>
      <c r="E7" s="39" t="s">
        <v>49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3" customFormat="1" ht="20.25" customHeight="1">
      <c r="A8" s="23"/>
      <c r="B8" s="40"/>
      <c r="C8" s="42"/>
      <c r="D8" s="42"/>
      <c r="E8" s="3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1" customFormat="1" ht="15.75">
      <c r="A9" s="28" t="s">
        <v>2</v>
      </c>
      <c r="B9" s="34" t="s">
        <v>1</v>
      </c>
      <c r="C9" s="18">
        <f>C10+C41+C69</f>
        <v>2440690.0000000005</v>
      </c>
      <c r="D9" s="18">
        <f>D10+D41+D69</f>
        <v>2445943.6</v>
      </c>
      <c r="E9" s="30">
        <f aca="true" t="shared" si="0" ref="E9:E14">D9/C9*100</f>
        <v>100.21525060536159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" customFormat="1" ht="15.75">
      <c r="A10" s="25" t="s">
        <v>4</v>
      </c>
      <c r="B10" s="32" t="s">
        <v>3</v>
      </c>
      <c r="C10" s="18">
        <f>SUM(C11,C13,C15,C18,C19,C20,C29,C31,C33,C37,C38,C39,C40)</f>
        <v>1017833.7000000002</v>
      </c>
      <c r="D10" s="18">
        <f>SUM(D11,D13,D15,D18,D19,D20,D29,D31,D33,D37,D38,D39,D40)</f>
        <v>1045205.6000000001</v>
      </c>
      <c r="E10" s="30">
        <f t="shared" si="0"/>
        <v>102.68923106004448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" customFormat="1" ht="15.75">
      <c r="A11" s="25" t="s">
        <v>44</v>
      </c>
      <c r="B11" s="34" t="s">
        <v>5</v>
      </c>
      <c r="C11" s="18">
        <f>SUM(C12)</f>
        <v>348462.3</v>
      </c>
      <c r="D11" s="18">
        <f>SUM(D12)</f>
        <v>354778.9</v>
      </c>
      <c r="E11" s="30">
        <f t="shared" si="0"/>
        <v>101.81270685523228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" customFormat="1" ht="15.75">
      <c r="A12" s="25" t="s">
        <v>7</v>
      </c>
      <c r="B12" s="32" t="s">
        <v>6</v>
      </c>
      <c r="C12" s="18">
        <v>348462.3</v>
      </c>
      <c r="D12" s="19">
        <v>354778.9</v>
      </c>
      <c r="E12" s="30">
        <f t="shared" si="0"/>
        <v>101.81270685523228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" customFormat="1" ht="15.75">
      <c r="A13" s="25" t="s">
        <v>9</v>
      </c>
      <c r="B13" s="34" t="s">
        <v>8</v>
      </c>
      <c r="C13" s="18">
        <f>SUM(C14)</f>
        <v>88705.1</v>
      </c>
      <c r="D13" s="18">
        <f>SUM(D14)</f>
        <v>89033.8</v>
      </c>
      <c r="E13" s="30">
        <f t="shared" si="0"/>
        <v>100.3705536660237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5" ht="30.75" customHeight="1">
      <c r="A14" s="25" t="s">
        <v>43</v>
      </c>
      <c r="B14" s="32" t="s">
        <v>10</v>
      </c>
      <c r="C14" s="18">
        <v>88705.1</v>
      </c>
      <c r="D14" s="19">
        <v>89033.8</v>
      </c>
      <c r="E14" s="30">
        <f t="shared" si="0"/>
        <v>100.3705536660237</v>
      </c>
    </row>
    <row r="15" spans="1:31" s="1" customFormat="1" ht="15.75">
      <c r="A15" s="25" t="s">
        <v>12</v>
      </c>
      <c r="B15" s="34" t="s">
        <v>11</v>
      </c>
      <c r="C15" s="18">
        <f>SUM(C16:C17)</f>
        <v>67560.9</v>
      </c>
      <c r="D15" s="18">
        <f>SUM(D16:D17)</f>
        <v>67943.8</v>
      </c>
      <c r="E15" s="30">
        <f aca="true" t="shared" si="1" ref="E15:E71">D15/C15*100</f>
        <v>100.56674792668542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5" ht="15.75">
      <c r="A16" s="25" t="s">
        <v>50</v>
      </c>
      <c r="B16" s="32" t="s">
        <v>13</v>
      </c>
      <c r="C16" s="18">
        <v>13399.5</v>
      </c>
      <c r="D16" s="19">
        <v>13486.3</v>
      </c>
      <c r="E16" s="30">
        <f t="shared" si="1"/>
        <v>100.64778536512556</v>
      </c>
    </row>
    <row r="17" spans="1:31" s="1" customFormat="1" ht="15.75">
      <c r="A17" s="25" t="s">
        <v>46</v>
      </c>
      <c r="B17" s="32" t="s">
        <v>45</v>
      </c>
      <c r="C17" s="18">
        <v>54161.4</v>
      </c>
      <c r="D17" s="19">
        <v>54457.5</v>
      </c>
      <c r="E17" s="30">
        <f t="shared" si="1"/>
        <v>100.54669930984059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" customFormat="1" ht="15.75">
      <c r="A18" s="25" t="s">
        <v>15</v>
      </c>
      <c r="B18" s="34" t="s">
        <v>14</v>
      </c>
      <c r="C18" s="18">
        <v>5099.9</v>
      </c>
      <c r="D18" s="18">
        <v>5202.2</v>
      </c>
      <c r="E18" s="30">
        <f t="shared" si="1"/>
        <v>102.00592168473892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" customFormat="1" ht="47.25">
      <c r="A19" s="25" t="s">
        <v>16</v>
      </c>
      <c r="B19" s="34" t="s">
        <v>74</v>
      </c>
      <c r="C19" s="18">
        <v>14</v>
      </c>
      <c r="D19" s="18">
        <v>57.3</v>
      </c>
      <c r="E19" s="30">
        <f t="shared" si="1"/>
        <v>409.2857142857143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" customFormat="1" ht="47.25">
      <c r="A20" s="25" t="s">
        <v>17</v>
      </c>
      <c r="B20" s="34" t="s">
        <v>73</v>
      </c>
      <c r="C20" s="18">
        <f>SUM(C21:C23,C27:C28)</f>
        <v>349041.4</v>
      </c>
      <c r="D20" s="18">
        <f>SUM(D21,D22,D23,D27,D28)</f>
        <v>364989.9</v>
      </c>
      <c r="E20" s="30">
        <f t="shared" si="1"/>
        <v>104.56922875051498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" customFormat="1" ht="50.25" customHeight="1">
      <c r="A21" s="25" t="s">
        <v>18</v>
      </c>
      <c r="B21" s="31" t="s">
        <v>75</v>
      </c>
      <c r="C21" s="18">
        <v>26.7</v>
      </c>
      <c r="D21" s="18">
        <v>26.7</v>
      </c>
      <c r="E21" s="30">
        <f t="shared" si="1"/>
        <v>100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" customFormat="1" ht="15.75">
      <c r="A22" s="25" t="s">
        <v>20</v>
      </c>
      <c r="B22" s="32" t="s">
        <v>19</v>
      </c>
      <c r="C22" s="18">
        <v>78.4</v>
      </c>
      <c r="D22" s="18">
        <v>82.3</v>
      </c>
      <c r="E22" s="30">
        <f t="shared" si="1"/>
        <v>104.97448979591834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" customFormat="1" ht="31.5">
      <c r="A23" s="25" t="s">
        <v>21</v>
      </c>
      <c r="B23" s="32" t="s">
        <v>76</v>
      </c>
      <c r="C23" s="18">
        <f>SUM(C24:C26)</f>
        <v>324941</v>
      </c>
      <c r="D23" s="18">
        <f>SUM(D24,D25,D26)</f>
        <v>340853.8</v>
      </c>
      <c r="E23" s="30">
        <f t="shared" si="1"/>
        <v>104.89713517223127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5" ht="64.5" customHeight="1">
      <c r="A24" s="25" t="s">
        <v>22</v>
      </c>
      <c r="B24" s="31" t="s">
        <v>77</v>
      </c>
      <c r="C24" s="18">
        <v>209068.9</v>
      </c>
      <c r="D24" s="18">
        <v>217378</v>
      </c>
      <c r="E24" s="30">
        <f t="shared" si="1"/>
        <v>103.97433573333959</v>
      </c>
    </row>
    <row r="25" spans="1:5" ht="110.25">
      <c r="A25" s="25" t="s">
        <v>91</v>
      </c>
      <c r="B25" s="31" t="s">
        <v>92</v>
      </c>
      <c r="C25" s="18">
        <v>5068.3</v>
      </c>
      <c r="D25" s="18">
        <v>5821.4</v>
      </c>
      <c r="E25" s="30">
        <f t="shared" si="1"/>
        <v>114.85902570881754</v>
      </c>
    </row>
    <row r="26" spans="1:5" ht="78.75">
      <c r="A26" s="25" t="s">
        <v>23</v>
      </c>
      <c r="B26" s="31" t="s">
        <v>96</v>
      </c>
      <c r="C26" s="18">
        <v>110803.8</v>
      </c>
      <c r="D26" s="18">
        <v>117654.4</v>
      </c>
      <c r="E26" s="30">
        <f t="shared" si="1"/>
        <v>106.18263994556143</v>
      </c>
    </row>
    <row r="27" spans="1:31" s="1" customFormat="1" ht="33.75" customHeight="1">
      <c r="A27" s="25" t="s">
        <v>24</v>
      </c>
      <c r="B27" s="33" t="s">
        <v>99</v>
      </c>
      <c r="C27" s="18">
        <v>19868.9</v>
      </c>
      <c r="D27" s="18">
        <v>19894.2</v>
      </c>
      <c r="E27" s="30">
        <f t="shared" si="1"/>
        <v>100.12733467881966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1" s="1" customFormat="1" ht="80.25" customHeight="1">
      <c r="A28" s="25" t="s">
        <v>51</v>
      </c>
      <c r="B28" s="32" t="s">
        <v>78</v>
      </c>
      <c r="C28" s="18">
        <v>4126.4</v>
      </c>
      <c r="D28" s="18">
        <v>4132.9</v>
      </c>
      <c r="E28" s="30">
        <f t="shared" si="1"/>
        <v>100.15752229546335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1" s="1" customFormat="1" ht="31.5">
      <c r="A29" s="25" t="s">
        <v>26</v>
      </c>
      <c r="B29" s="34" t="s">
        <v>25</v>
      </c>
      <c r="C29" s="18">
        <f>SUM(C30)</f>
        <v>903.2</v>
      </c>
      <c r="D29" s="18">
        <f>SUM(D30)</f>
        <v>911.9</v>
      </c>
      <c r="E29" s="30">
        <f t="shared" si="1"/>
        <v>100.96324180690877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5" ht="15.75">
      <c r="A30" s="25" t="s">
        <v>28</v>
      </c>
      <c r="B30" s="32" t="s">
        <v>27</v>
      </c>
      <c r="C30" s="18">
        <v>903.2</v>
      </c>
      <c r="D30" s="18">
        <v>911.9</v>
      </c>
      <c r="E30" s="30">
        <f t="shared" si="1"/>
        <v>100.96324180690877</v>
      </c>
    </row>
    <row r="31" spans="1:5" ht="31.5">
      <c r="A31" s="25" t="s">
        <v>86</v>
      </c>
      <c r="B31" s="34" t="s">
        <v>87</v>
      </c>
      <c r="C31" s="18">
        <f>SUM(C32)</f>
        <v>21032.8</v>
      </c>
      <c r="D31" s="18">
        <f>SUM(D32)</f>
        <v>21032.9</v>
      </c>
      <c r="E31" s="30">
        <f t="shared" si="1"/>
        <v>100.00047544787189</v>
      </c>
    </row>
    <row r="32" spans="1:5" ht="31.5">
      <c r="A32" s="25" t="s">
        <v>88</v>
      </c>
      <c r="B32" s="32" t="s">
        <v>89</v>
      </c>
      <c r="C32" s="18">
        <v>21032.8</v>
      </c>
      <c r="D32" s="18">
        <v>21032.9</v>
      </c>
      <c r="E32" s="30">
        <f t="shared" si="1"/>
        <v>100.00047544787189</v>
      </c>
    </row>
    <row r="33" spans="1:31" s="1" customFormat="1" ht="31.5">
      <c r="A33" s="25" t="s">
        <v>30</v>
      </c>
      <c r="B33" s="34" t="s">
        <v>29</v>
      </c>
      <c r="C33" s="18">
        <f>SUM(C34,C35,C36)</f>
        <v>108445.79999999999</v>
      </c>
      <c r="D33" s="18">
        <f>SUM(D34:D36)</f>
        <v>112583</v>
      </c>
      <c r="E33" s="30">
        <f t="shared" si="1"/>
        <v>103.81499329619037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" customFormat="1" ht="15.75">
      <c r="A34" s="25" t="s">
        <v>32</v>
      </c>
      <c r="B34" s="32" t="s">
        <v>31</v>
      </c>
      <c r="C34" s="18">
        <v>4022.5</v>
      </c>
      <c r="D34" s="18">
        <v>4022.5</v>
      </c>
      <c r="E34" s="30">
        <f t="shared" si="1"/>
        <v>100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" customFormat="1" ht="78.75">
      <c r="A35" s="25" t="s">
        <v>132</v>
      </c>
      <c r="B35" s="32" t="s">
        <v>133</v>
      </c>
      <c r="C35" s="18">
        <v>78529.9</v>
      </c>
      <c r="D35" s="18">
        <v>78655.9</v>
      </c>
      <c r="E35" s="30">
        <f t="shared" si="1"/>
        <v>100.16044844065763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" customFormat="1" ht="78.75">
      <c r="A36" s="25" t="s">
        <v>52</v>
      </c>
      <c r="B36" s="32" t="s">
        <v>79</v>
      </c>
      <c r="C36" s="18">
        <v>25893.4</v>
      </c>
      <c r="D36" s="18">
        <v>29904.6</v>
      </c>
      <c r="E36" s="30">
        <f t="shared" si="1"/>
        <v>115.49120625333096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" customFormat="1" ht="15.75">
      <c r="A37" s="25" t="s">
        <v>34</v>
      </c>
      <c r="B37" s="34" t="s">
        <v>33</v>
      </c>
      <c r="C37" s="18">
        <v>7893.8</v>
      </c>
      <c r="D37" s="18">
        <v>7997.4</v>
      </c>
      <c r="E37" s="30">
        <f t="shared" si="1"/>
        <v>101.31242240745901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" customFormat="1" ht="15.75">
      <c r="A38" s="25" t="s">
        <v>36</v>
      </c>
      <c r="B38" s="34" t="s">
        <v>35</v>
      </c>
      <c r="C38" s="18">
        <v>20549.7</v>
      </c>
      <c r="D38" s="18">
        <v>20549.7</v>
      </c>
      <c r="E38" s="30">
        <f t="shared" si="1"/>
        <v>100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" customFormat="1" ht="78.75">
      <c r="A39" s="25" t="s">
        <v>101</v>
      </c>
      <c r="B39" s="34" t="s">
        <v>102</v>
      </c>
      <c r="C39" s="18">
        <v>276</v>
      </c>
      <c r="D39" s="36">
        <v>276</v>
      </c>
      <c r="E39" s="30">
        <f t="shared" si="1"/>
        <v>100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" customFormat="1" ht="31.5">
      <c r="A40" s="25" t="s">
        <v>94</v>
      </c>
      <c r="B40" s="34" t="s">
        <v>66</v>
      </c>
      <c r="C40" s="18">
        <v>-151.2</v>
      </c>
      <c r="D40" s="18">
        <v>-151.2</v>
      </c>
      <c r="E40" s="30">
        <f t="shared" si="1"/>
        <v>100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" customFormat="1" ht="15.75">
      <c r="A41" s="25" t="s">
        <v>38</v>
      </c>
      <c r="B41" s="34" t="s">
        <v>37</v>
      </c>
      <c r="C41" s="18">
        <f>SUM(C42,C45,C50,C63,C67)</f>
        <v>1112576.9000000001</v>
      </c>
      <c r="D41" s="18">
        <f>SUM(D42,D45,D50,D63,D67)</f>
        <v>1108006.4000000001</v>
      </c>
      <c r="E41" s="30">
        <f t="shared" si="1"/>
        <v>99.5891969355107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" customFormat="1" ht="31.5">
      <c r="A42" s="25" t="s">
        <v>104</v>
      </c>
      <c r="B42" s="32" t="s">
        <v>103</v>
      </c>
      <c r="C42" s="18">
        <f>SUM(C43:C44)</f>
        <v>199857</v>
      </c>
      <c r="D42" s="18">
        <f>D43+D44</f>
        <v>199856.2</v>
      </c>
      <c r="E42" s="30">
        <f t="shared" si="1"/>
        <v>99.99959971379538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1" customFormat="1" ht="17.25" customHeight="1">
      <c r="A43" s="25" t="s">
        <v>106</v>
      </c>
      <c r="B43" s="32" t="s">
        <v>107</v>
      </c>
      <c r="C43" s="18">
        <v>281</v>
      </c>
      <c r="D43" s="18">
        <v>281</v>
      </c>
      <c r="E43" s="30">
        <f t="shared" si="1"/>
        <v>100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1" customFormat="1" ht="31.5">
      <c r="A44" s="25" t="s">
        <v>105</v>
      </c>
      <c r="B44" s="32" t="s">
        <v>108</v>
      </c>
      <c r="C44" s="18">
        <v>199576</v>
      </c>
      <c r="D44" s="18">
        <v>199575.2</v>
      </c>
      <c r="E44" s="30">
        <f t="shared" si="1"/>
        <v>99.99959915019842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1" customFormat="1" ht="31.5">
      <c r="A45" s="25" t="s">
        <v>55</v>
      </c>
      <c r="B45" s="32" t="s">
        <v>80</v>
      </c>
      <c r="C45" s="18">
        <f>SUM(C46:C49)</f>
        <v>162671.7</v>
      </c>
      <c r="D45" s="18">
        <f>SUM(D46:D49)</f>
        <v>162640.6</v>
      </c>
      <c r="E45" s="30">
        <f t="shared" si="1"/>
        <v>99.98088173911012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1" customFormat="1" ht="47.25">
      <c r="A46" s="25" t="s">
        <v>109</v>
      </c>
      <c r="B46" s="26" t="s">
        <v>110</v>
      </c>
      <c r="C46" s="18">
        <v>9512</v>
      </c>
      <c r="D46" s="18">
        <v>9512</v>
      </c>
      <c r="E46" s="30">
        <f t="shared" si="1"/>
        <v>100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s="1" customFormat="1" ht="78.75">
      <c r="A47" s="25" t="s">
        <v>111</v>
      </c>
      <c r="B47" s="26" t="s">
        <v>112</v>
      </c>
      <c r="C47" s="18">
        <v>128473.1</v>
      </c>
      <c r="D47" s="18">
        <v>128473</v>
      </c>
      <c r="E47" s="30">
        <f t="shared" si="1"/>
        <v>99.99992216269398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s="1" customFormat="1" ht="63">
      <c r="A48" s="25" t="s">
        <v>113</v>
      </c>
      <c r="B48" s="26" t="s">
        <v>114</v>
      </c>
      <c r="C48" s="18">
        <v>16444.6</v>
      </c>
      <c r="D48" s="18">
        <v>16444.6</v>
      </c>
      <c r="E48" s="30">
        <f t="shared" si="1"/>
        <v>100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s="1" customFormat="1" ht="15.75">
      <c r="A49" s="25" t="s">
        <v>53</v>
      </c>
      <c r="B49" s="26" t="s">
        <v>54</v>
      </c>
      <c r="C49" s="18">
        <v>8242</v>
      </c>
      <c r="D49" s="18">
        <v>8211</v>
      </c>
      <c r="E49" s="30">
        <f t="shared" si="1"/>
        <v>99.62387769958748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s="1" customFormat="1" ht="31.5">
      <c r="A50" s="25" t="s">
        <v>47</v>
      </c>
      <c r="B50" s="32" t="s">
        <v>70</v>
      </c>
      <c r="C50" s="18">
        <f>SUM(C51:C62)</f>
        <v>297358.4</v>
      </c>
      <c r="D50" s="18">
        <f>SUM(D51:D62)</f>
        <v>292819.9</v>
      </c>
      <c r="E50" s="30">
        <f t="shared" si="1"/>
        <v>98.47372732702355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s="1" customFormat="1" ht="36.75" customHeight="1">
      <c r="A51" s="25" t="s">
        <v>115</v>
      </c>
      <c r="B51" s="32" t="s">
        <v>116</v>
      </c>
      <c r="C51" s="18">
        <v>299</v>
      </c>
      <c r="D51" s="18">
        <v>0</v>
      </c>
      <c r="E51" s="30">
        <f t="shared" si="1"/>
        <v>0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s="1" customFormat="1" ht="51" customHeight="1">
      <c r="A52" s="25" t="s">
        <v>128</v>
      </c>
      <c r="B52" s="32" t="s">
        <v>129</v>
      </c>
      <c r="C52" s="18">
        <v>12</v>
      </c>
      <c r="D52" s="18">
        <v>0</v>
      </c>
      <c r="E52" s="30">
        <f t="shared" si="1"/>
        <v>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s="1" customFormat="1" ht="33.75" customHeight="1">
      <c r="A53" s="25" t="s">
        <v>56</v>
      </c>
      <c r="B53" s="32" t="s">
        <v>81</v>
      </c>
      <c r="C53" s="18">
        <v>4074</v>
      </c>
      <c r="D53" s="18">
        <v>4073.1</v>
      </c>
      <c r="E53" s="30">
        <f t="shared" si="1"/>
        <v>99.97790868924889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s="1" customFormat="1" ht="36" customHeight="1">
      <c r="A54" s="25" t="s">
        <v>57</v>
      </c>
      <c r="B54" s="32" t="s">
        <v>82</v>
      </c>
      <c r="C54" s="18">
        <v>3886</v>
      </c>
      <c r="D54" s="18">
        <v>3737.6</v>
      </c>
      <c r="E54" s="30">
        <f t="shared" si="1"/>
        <v>96.1811631497684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s="1" customFormat="1" ht="33" customHeight="1">
      <c r="A55" s="25" t="s">
        <v>58</v>
      </c>
      <c r="B55" s="32" t="s">
        <v>117</v>
      </c>
      <c r="C55" s="18">
        <v>36969</v>
      </c>
      <c r="D55" s="18">
        <v>34937.1</v>
      </c>
      <c r="E55" s="30">
        <f t="shared" si="1"/>
        <v>94.5037734317942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s="1" customFormat="1" ht="36.75" customHeight="1">
      <c r="A56" s="25" t="s">
        <v>65</v>
      </c>
      <c r="B56" s="32" t="s">
        <v>71</v>
      </c>
      <c r="C56" s="18">
        <v>10252</v>
      </c>
      <c r="D56" s="18">
        <v>10169</v>
      </c>
      <c r="E56" s="30">
        <f t="shared" si="1"/>
        <v>99.19040187280531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s="1" customFormat="1" ht="64.5" customHeight="1">
      <c r="A57" s="25" t="s">
        <v>59</v>
      </c>
      <c r="B57" s="32" t="s">
        <v>72</v>
      </c>
      <c r="C57" s="18">
        <v>9708</v>
      </c>
      <c r="D57" s="18">
        <v>9436.4</v>
      </c>
      <c r="E57" s="30">
        <f t="shared" si="1"/>
        <v>97.20230737536052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s="1" customFormat="1" ht="78.75" customHeight="1">
      <c r="A58" s="25" t="s">
        <v>60</v>
      </c>
      <c r="B58" s="32" t="s">
        <v>83</v>
      </c>
      <c r="C58" s="18">
        <v>7646</v>
      </c>
      <c r="D58" s="18">
        <v>6801.4</v>
      </c>
      <c r="E58" s="30">
        <f>D58/C58*100</f>
        <v>88.95370128171592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s="1" customFormat="1" ht="63">
      <c r="A59" s="25" t="s">
        <v>61</v>
      </c>
      <c r="B59" s="32" t="s">
        <v>93</v>
      </c>
      <c r="C59" s="18">
        <v>3748</v>
      </c>
      <c r="D59" s="18">
        <v>3038.3</v>
      </c>
      <c r="E59" s="30">
        <f t="shared" si="1"/>
        <v>81.06456776947707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s="1" customFormat="1" ht="78.75">
      <c r="A60" s="25" t="s">
        <v>90</v>
      </c>
      <c r="B60" s="35" t="s">
        <v>98</v>
      </c>
      <c r="C60" s="18">
        <v>10823.4</v>
      </c>
      <c r="D60" s="18">
        <v>10823.4</v>
      </c>
      <c r="E60" s="30">
        <f t="shared" si="1"/>
        <v>100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s="1" customFormat="1" ht="63">
      <c r="A61" s="25" t="s">
        <v>118</v>
      </c>
      <c r="B61" s="35" t="s">
        <v>119</v>
      </c>
      <c r="C61" s="18">
        <v>774</v>
      </c>
      <c r="D61" s="18">
        <v>773.1</v>
      </c>
      <c r="E61" s="30">
        <f t="shared" si="1"/>
        <v>99.88372093023256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s="1" customFormat="1" ht="15.75">
      <c r="A62" s="25" t="s">
        <v>62</v>
      </c>
      <c r="B62" s="26" t="s">
        <v>64</v>
      </c>
      <c r="C62" s="18">
        <v>209167</v>
      </c>
      <c r="D62" s="18">
        <v>209030.5</v>
      </c>
      <c r="E62" s="30">
        <f t="shared" si="1"/>
        <v>99.93474113985475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s="1" customFormat="1" ht="15.75">
      <c r="A63" s="25" t="s">
        <v>39</v>
      </c>
      <c r="B63" s="32" t="s">
        <v>48</v>
      </c>
      <c r="C63" s="18">
        <f>SUM(C64:C66)</f>
        <v>44828.3</v>
      </c>
      <c r="D63" s="18">
        <f>SUM(D64:D66)</f>
        <v>44828.3</v>
      </c>
      <c r="E63" s="30">
        <f t="shared" si="1"/>
        <v>100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s="1" customFormat="1" ht="78.75">
      <c r="A64" s="25" t="s">
        <v>63</v>
      </c>
      <c r="B64" s="29" t="s">
        <v>84</v>
      </c>
      <c r="C64" s="18">
        <v>654</v>
      </c>
      <c r="D64" s="18">
        <v>654</v>
      </c>
      <c r="E64" s="30">
        <f t="shared" si="1"/>
        <v>100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s="1" customFormat="1" ht="63">
      <c r="A65" s="25" t="s">
        <v>120</v>
      </c>
      <c r="B65" s="26" t="s">
        <v>121</v>
      </c>
      <c r="C65" s="18">
        <v>43981.3</v>
      </c>
      <c r="D65" s="18">
        <v>43981.3</v>
      </c>
      <c r="E65" s="30">
        <f t="shared" si="1"/>
        <v>100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s="1" customFormat="1" ht="32.25" customHeight="1">
      <c r="A66" s="25" t="s">
        <v>122</v>
      </c>
      <c r="B66" s="26" t="s">
        <v>123</v>
      </c>
      <c r="C66" s="18">
        <v>193</v>
      </c>
      <c r="D66" s="18">
        <v>193</v>
      </c>
      <c r="E66" s="30">
        <f t="shared" si="1"/>
        <v>100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s="1" customFormat="1" ht="32.25" customHeight="1">
      <c r="A67" s="25" t="s">
        <v>124</v>
      </c>
      <c r="B67" s="26" t="s">
        <v>125</v>
      </c>
      <c r="C67" s="18">
        <f>SUM(C68)</f>
        <v>407861.5</v>
      </c>
      <c r="D67" s="18">
        <f>D68</f>
        <v>407861.4</v>
      </c>
      <c r="E67" s="30">
        <f t="shared" si="1"/>
        <v>99.99997548187314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s="1" customFormat="1" ht="32.25" customHeight="1">
      <c r="A68" s="25" t="s">
        <v>126</v>
      </c>
      <c r="B68" s="26" t="s">
        <v>127</v>
      </c>
      <c r="C68" s="18">
        <v>407861.5</v>
      </c>
      <c r="D68" s="18">
        <v>407861.4</v>
      </c>
      <c r="E68" s="30">
        <f t="shared" si="1"/>
        <v>99.99997548187314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s="1" customFormat="1" ht="31.5">
      <c r="A69" s="25" t="s">
        <v>41</v>
      </c>
      <c r="B69" s="34" t="s">
        <v>40</v>
      </c>
      <c r="C69" s="18">
        <f>SUM(C70:C71)</f>
        <v>310279.4</v>
      </c>
      <c r="D69" s="18">
        <f>SUM(D70,D71)</f>
        <v>292731.6</v>
      </c>
      <c r="E69" s="30">
        <f t="shared" si="1"/>
        <v>94.34451658730806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s="1" customFormat="1" ht="15.75">
      <c r="A70" s="25" t="s">
        <v>134</v>
      </c>
      <c r="B70" s="32" t="s">
        <v>67</v>
      </c>
      <c r="C70" s="18">
        <v>68467.5</v>
      </c>
      <c r="D70" s="18">
        <v>67494.7</v>
      </c>
      <c r="E70" s="30">
        <f t="shared" si="1"/>
        <v>98.57917990287362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s="1" customFormat="1" ht="15.75">
      <c r="A71" s="25" t="s">
        <v>135</v>
      </c>
      <c r="B71" s="32" t="s">
        <v>68</v>
      </c>
      <c r="C71" s="18">
        <v>241811.9</v>
      </c>
      <c r="D71" s="18">
        <v>225236.9</v>
      </c>
      <c r="E71" s="30">
        <f t="shared" si="1"/>
        <v>93.1454986293065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2:5" ht="15.75">
      <c r="B72" s="13"/>
      <c r="C72" s="16"/>
      <c r="D72" s="15"/>
      <c r="E72" s="14"/>
    </row>
    <row r="73" spans="1:5" ht="15.75">
      <c r="A73" s="13"/>
      <c r="B73" s="13"/>
      <c r="C73" s="16"/>
      <c r="D73" s="15"/>
      <c r="E73" s="14"/>
    </row>
    <row r="74" spans="1:5" ht="15.75">
      <c r="A74" s="13"/>
      <c r="C74" s="16"/>
      <c r="D74" s="15"/>
      <c r="E74" s="14"/>
    </row>
  </sheetData>
  <sheetProtection/>
  <mergeCells count="5">
    <mergeCell ref="D6:E6"/>
    <mergeCell ref="E7:E8"/>
    <mergeCell ref="B7:B8"/>
    <mergeCell ref="C7:C8"/>
    <mergeCell ref="D7:D8"/>
  </mergeCells>
  <printOptions/>
  <pageMargins left="0.984251968503937" right="0.3937007874015748" top="0.5905511811023623" bottom="0.3937007874015748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shuleninaea</cp:lastModifiedBy>
  <cp:lastPrinted>2011-05-26T06:02:36Z</cp:lastPrinted>
  <dcterms:created xsi:type="dcterms:W3CDTF">2008-04-30T08:16:12Z</dcterms:created>
  <dcterms:modified xsi:type="dcterms:W3CDTF">2011-06-03T06:43:46Z</dcterms:modified>
  <cp:category/>
  <cp:version/>
  <cp:contentType/>
  <cp:contentStatus/>
</cp:coreProperties>
</file>