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2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<sst xmlns="http://schemas.openxmlformats.org/spreadsheetml/2006/main" count="1280" uniqueCount="343">
  <si>
    <t>Рз</t>
  </si>
  <si>
    <t>ПР</t>
  </si>
  <si>
    <t>ЦСР</t>
  </si>
  <si>
    <t>ВР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</si>
  <si>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</si>
  <si>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</si>
  <si>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</si>
  <si>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</si>
  <si>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</si>
  <si>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</si>
  <si>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</si>
  <si>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</si>
  <si>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</si>
  <si>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</si>
  <si>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</si>
  <si>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</si>
  <si>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</si>
  <si>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</si>
  <si>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</t>
  </si>
  <si>
    <t>013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</si>
  <si>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</si>
  <si>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</si>
  <si>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</si>
  <si>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</si>
  <si>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</si>
  <si>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</si>
  <si>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</si>
  <si>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</si>
  <si>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</si>
  <si>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</si>
  <si>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</si>
  <si>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</si>
  <si>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</si>
  <si>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</si>
  <si>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</si>
  <si>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</si>
  <si>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</si>
  <si>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</si>
  <si>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</si>
  <si>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</si>
  <si>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</si>
  <si>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</si>
  <si>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</si>
  <si>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</si>
  <si>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</si>
  <si>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</si>
  <si>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</si>
  <si>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</si>
  <si>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</si>
  <si>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</si>
  <si>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</si>
  <si>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</si>
  <si>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</si>
  <si>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</si>
  <si>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</si>
  <si>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</si>
  <si>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</si>
  <si>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</si>
  <si>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</si>
  <si>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</si>
  <si>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</si>
  <si>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</si>
  <si>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</si>
  <si>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</si>
  <si>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</si>
  <si>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</si>
  <si>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</si>
  <si>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</si>
  <si>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</si>
  <si>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</si>
  <si>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</si>
  <si>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</si>
  <si>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</si>
  <si>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</si>
  <si>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</si>
  <si>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</si>
  <si>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</si>
  <si>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06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</si>
  <si>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</si>
  <si>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</si>
  <si>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</si>
  <si>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</si>
  <si>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</si>
  <si>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</si>
  <si>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</si>
  <si>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</si>
  <si>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</si>
  <si>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</si>
  <si>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</si>
  <si>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</si>
  <si>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</si>
  <si>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</si>
  <si>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</si>
  <si>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</si>
  <si>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</si>
  <si>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</si>
  <si>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</si>
  <si>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</si>
  <si>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</si>
  <si>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</si>
  <si>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</si>
  <si>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</si>
  <si>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</si>
  <si>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</si>
  <si>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</si>
  <si>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</si>
  <si>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</si>
  <si>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</si>
  <si>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</si>
  <si>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</si>
  <si>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</si>
  <si>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</si>
  <si>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</si>
  <si>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</si>
  <si>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</si>
  <si>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</si>
  <si>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</si>
  <si>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</si>
  <si>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</si>
  <si>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</si>
  <si>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</si>
  <si>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</si>
  <si>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</si>
  <si>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</si>
  <si>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</si>
  <si>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</si>
  <si>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</si>
  <si>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</si>
  <si>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</si>
  <si>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</si>
  <si>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</si>
  <si>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</si>
  <si>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</si>
  <si>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</si>
  <si>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</si>
  <si>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</si>
  <si>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</t>
  </si>
  <si>
    <t>003</t>
  </si>
  <si>
    <t>Бюджетные инвестиции в объекты капитального строительства собственности муниципальных образований</t>
  </si>
  <si>
    <t>102 01 02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</si>
  <si>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</si>
  <si>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</si>
  <si>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</si>
  <si>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</si>
  <si>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</si>
  <si>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</si>
  <si>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</si>
  <si>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</si>
  <si>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</si>
  <si>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</si>
  <si>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</si>
  <si>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</si>
  <si>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</si>
  <si>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</si>
  <si>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</si>
  <si>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</si>
  <si>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</si>
  <si>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</si>
  <si>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</si>
  <si>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</si>
  <si>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</si>
  <si>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</si>
  <si>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</si>
  <si>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</si>
  <si>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</si>
  <si>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</si>
  <si>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</si>
  <si>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</si>
  <si>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</si>
  <si>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</si>
  <si>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</si>
  <si>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</si>
  <si>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</si>
  <si>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</si>
  <si>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</si>
  <si>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</si>
  <si>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</si>
  <si>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</si>
  <si>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</si>
  <si>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</si>
  <si>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Доплаты к пенсиям государственных служащих субъектов Российской Федерации и муниципальных служащих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</si>
  <si>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</si>
  <si>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</si>
  <si>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</si>
  <si>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</si>
  <si>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</si>
  <si>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</si>
  <si>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</si>
  <si>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</si>
  <si>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</si>
  <si>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</si>
  <si>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</si>
  <si>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</si>
  <si>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Субсидии юридическим лицам</t>
  </si>
  <si>
    <t>006</t>
  </si>
  <si>
    <t>Обеспечение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</si>
  <si>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</si>
  <si>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</si>
  <si>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</si>
  <si>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</si>
  <si>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</si>
  <si>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</si>
  <si>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</si>
  <si>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</si>
  <si>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</si>
  <si>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</si>
  <si>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</si>
  <si>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</si>
  <si>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</si>
  <si>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</si>
  <si>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</si>
  <si>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</si>
  <si>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</si>
  <si>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</si>
  <si>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</si>
  <si>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</si>
  <si>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</si>
  <si>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</si>
  <si>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</si>
  <si>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</si>
  <si>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</si>
  <si>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</si>
  <si>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</si>
  <si>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</si>
  <si>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</si>
  <si>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Мероприятия в области образования</t>
  </si>
  <si>
    <t>436 00 00</t>
  </si>
  <si>
    <t>Внедрение современных образовательных технологий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</si>
  <si>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</si>
  <si>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</si>
  <si>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</si>
  <si>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</si>
  <si>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</si>
  <si>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</si>
  <si>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Коммунальное хозяйство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</si>
  <si>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</si>
  <si>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Проведение выборов главы муниципального образования</t>
  </si>
  <si>
    <t>020 00 03</t>
  </si>
  <si>
    <t>Мероприятия в сфере культуры, кинематографии  и средств массовой информации</t>
  </si>
  <si>
    <t>450 00 00</t>
  </si>
  <si>
    <t>Обеспечение деятельности финансовых, налоговых и таможенных органов и органов финансового (финансово-бюджетьного) надзора</t>
  </si>
  <si>
    <t>436 03 01</t>
  </si>
  <si>
    <t>795 00 01</t>
  </si>
  <si>
    <t>795 00 02</t>
  </si>
  <si>
    <t>795 00 04</t>
  </si>
  <si>
    <t>Долгосрочная целевая программа "Развитие физической культуры и спорта в городском округе Реутов на 2008-2010 годы"</t>
  </si>
  <si>
    <t>Дворцы и дома культуры, другие учреждения культуры и средства массовой информации</t>
  </si>
  <si>
    <t>440 00 00</t>
  </si>
  <si>
    <t>440 99 00</t>
  </si>
  <si>
    <t>Содержание финансового органа</t>
  </si>
  <si>
    <t>002 04 05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</si>
  <si>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</si>
  <si>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</si>
  <si>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 xml:space="preserve">450 06 01 </t>
  </si>
  <si>
    <t>Комплектование книжных фондов библиотек городских округов</t>
  </si>
  <si>
    <t>505 34 01</t>
  </si>
  <si>
    <t>Долгосрочная целевая программа "Молодежь Реутова" на период 2009-2011 годы"</t>
  </si>
  <si>
    <t>795 00 03</t>
  </si>
  <si>
    <t>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</si>
  <si>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Судебная система</t>
  </si>
  <si>
    <t xml:space="preserve">Руководство и управление в сфере установленных функций </t>
  </si>
  <si>
    <t>001 40 00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</si>
  <si>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</si>
  <si>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</si>
  <si>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</si>
  <si>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</si>
  <si>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</si>
  <si>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</si>
  <si>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</si>
  <si>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</si>
  <si>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</si>
  <si>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</si>
  <si>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</si>
  <si>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</si>
  <si>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</si>
  <si>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</si>
  <si>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</si>
  <si>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</si>
  <si>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</si>
  <si>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</si>
  <si>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</si>
  <si>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</si>
  <si>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</si>
  <si>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</si>
  <si>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</si>
  <si>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505 36 01</t>
  </si>
  <si>
    <t>Приложение № 2</t>
  </si>
  <si>
    <t>Исполнено</t>
  </si>
  <si>
    <t>Государственная поддержка в сфере культуры, кинематографии и средств массовой информации</t>
  </si>
  <si>
    <t>450 85 00</t>
  </si>
  <si>
    <t>Утверждено</t>
  </si>
  <si>
    <t>Процент исполнения</t>
  </si>
  <si>
    <t xml:space="preserve">Социальное обеспечение населения. Обеспечение жильем отд.категорий граждан, установленных ФЗ №5-ФЗ "О ветеранах" в соответствии с Указом Президента РФ №714 "Об обеспечении жильем ветеранов ВОВ 1941-1945 годов". </t>
  </si>
  <si>
    <t xml:space="preserve">Бюджетные инвестиции </t>
  </si>
  <si>
    <t>к Решению Совета депутатов города реутов</t>
  </si>
  <si>
    <t>Исполнение расходов бюджета города Реутов за 2010 год по разделам, подразделам, целевым статьям 
и видам расходов  бюджетов</t>
  </si>
  <si>
    <t>Депутаты представительного органа муниципального образования</t>
  </si>
  <si>
    <t>002 12 00</t>
  </si>
  <si>
    <t>Резервные фонды</t>
  </si>
  <si>
    <t>070 00 00</t>
  </si>
  <si>
    <t>Резервные фонды местных администраций</t>
  </si>
  <si>
    <t>070 05 00</t>
  </si>
  <si>
    <t>Осуществление полномочий по подготовке проведения статистических переписей</t>
  </si>
  <si>
    <t>001 43 00</t>
  </si>
  <si>
    <t>Субсидии некоммерческим организациям</t>
  </si>
  <si>
    <t>019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</si>
  <si>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</si>
  <si>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</si>
  <si>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</si>
  <si>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</si>
  <si>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</si>
  <si>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Вещевое обеспечение</t>
  </si>
  <si>
    <t>202 72 00</t>
  </si>
  <si>
    <t>315 02 01</t>
  </si>
  <si>
    <t>Долгосрочная целевая программа "Развитие малого и среднего предпринимательства в городском округе Реутов на 2008-2010 годы"</t>
  </si>
  <si>
    <t xml:space="preserve">Обеспечение мероприятий по капитальному ремонту многоквартирных домов </t>
  </si>
  <si>
    <t>098  00 00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</si>
  <si>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</si>
  <si>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05 </t>
  </si>
  <si>
    <t>098 01 01</t>
  </si>
  <si>
    <t xml:space="preserve">098 01 01 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</si>
  <si>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</si>
  <si>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</si>
  <si>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</si>
  <si>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</si>
  <si>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 xml:space="preserve">05 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</si>
  <si>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</si>
  <si>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795 00 07</t>
  </si>
  <si>
    <t>Долгосрочная целевая программа "Развитие и сохранение культуры города Реутова" на 2008-2010 годы"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</si>
  <si>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</si>
  <si>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</si>
  <si>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</si>
  <si>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429 99 00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</si>
  <si>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</si>
  <si>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795 00 05</t>
  </si>
  <si>
    <t>795 00 06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</si>
  <si>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</si>
  <si>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жильем отдельных категорий граждан, установленных Федеральными законами от 12 января 1995 года № 5-ФЗ "О ветеранах" и 
от 24 ноября 1995 года № 181-ФЗ 
"О социальной защите инвалидов в Российской Федерации"</t>
  </si>
  <si>
    <t>505 34 02</t>
  </si>
  <si>
    <t>Оказание других видов социальной помощи</t>
  </si>
  <si>
    <t>505 86 00</t>
  </si>
  <si>
    <t xml:space="preserve">Строительство и модернизация  автомобильных дорог общего пользования </t>
  </si>
  <si>
    <t xml:space="preserve">от 25 мая 2011 года № 120/15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</si>
</sst>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/>
    </xf>
    <xf numFmtId="168" fontId="1" fillId="0" borderId="0" xfId="0" applyNumberFormat="1" applyFont="1" applyFill="1" applyAlignment="1">
      <alignment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 wrapText="1"/>
    </xf>
    <xf numFmtId="168" fontId="1" fillId="0" borderId="0" xfId="0" applyNumberFormat="1" applyFont="1" applyAlignment="1">
      <alignment/>
    </xf>
    <xf numFmtId="168" fontId="1" fillId="0" borderId="0" xfId="0" applyNumberFormat="1" applyFont="1" applyBorder="1" applyAlignment="1" quotePrefix="1">
      <alignment horizontal="right"/>
    </xf>
    <xf numFmtId="168" fontId="1" fillId="0" borderId="0" xfId="0" applyNumberFormat="1" applyFont="1" applyAlignment="1" quotePrefix="1">
      <alignment horizontal="right"/>
    </xf>
    <xf numFmtId="43" fontId="1" fillId="0" borderId="0" xfId="60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Fill="1" applyAlignment="1" quotePrefix="1">
      <alignment horizontal="right"/>
    </xf>
    <xf numFmtId="0" fontId="1" fillId="0" borderId="0" xfId="0" applyFont="1" applyFill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Alignment="1" quotePrefix="1">
      <alignment horizontal="right"/>
    </xf>
    <xf numFmtId="49" fontId="6" fillId="0" borderId="0" xfId="0" applyNumberFormat="1" applyFont="1" applyBorder="1" applyAlignment="1">
      <alignment horizontal="right"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tabSelected="1" zoomScalePageLayoutView="0" workbookViewId="0" topLeftCell="A1">
      <selection activeCell="K339" sqref="K339"/>
    </sheetView>
  </sheetViews>
  <sheetFormatPr defaultColWidth="9.00390625" defaultRowHeight="12.75"/>
  <cols>
    <col min="1" max="1" width="38.625" style="1" customWidth="1"/>
    <col min="2" max="2" width="7.875" style="1" customWidth="1"/>
    <col min="3" max="3" width="8.25390625" style="1" customWidth="1"/>
    <col min="4" max="4" width="11.25390625" style="1" customWidth="1"/>
    <col min="5" max="5" width="8.25390625" style="1" customWidth="1"/>
    <col min="6" max="6" width="14.25390625" style="1" customWidth="1"/>
    <col min="7" max="7" width="14.875" style="1" customWidth="1"/>
    <col min="8" max="8" width="14.125" style="1" customWidth="1"/>
    <col min="9" max="16384" width="9.125" style="1" customWidth="1"/>
  </cols>
  <sheetData>
    <row r="1" spans="3:10" ht="15.75">
      <c r="C1" s="11"/>
      <c r="D1" s="11"/>
      <c r="E1" s="11"/>
      <c r="F1" s="51" t="s">
        <v>286</v>
      </c>
      <c r="G1" s="51"/>
      <c r="H1" s="51"/>
      <c r="I1" s="11"/>
      <c r="J1" s="11"/>
    </row>
    <row r="2" spans="3:10" ht="15.75">
      <c r="C2" s="31"/>
      <c r="D2" s="11"/>
      <c r="E2" s="11"/>
      <c r="F2" s="54" t="s">
        <v>294</v>
      </c>
      <c r="G2" s="51"/>
      <c r="H2" s="51"/>
      <c r="I2" s="11"/>
      <c r="J2" s="11"/>
    </row>
    <row r="3" spans="3:10" ht="15.75">
      <c r="C3" s="11"/>
      <c r="D3" s="11"/>
      <c r="E3" s="11"/>
      <c r="F3" s="51"/>
      <c r="G3" s="51"/>
      <c r="H3" s="51"/>
      <c r="I3" s="11"/>
      <c r="J3" s="11"/>
    </row>
    <row r="4" spans="3:10" ht="15.75">
      <c r="C4" s="31"/>
      <c r="D4" s="11"/>
      <c r="E4" s="11"/>
      <c r="F4" s="31" t="s">
        <v>342</v>
      </c>
      <c r="G4" s="11"/>
      <c r="H4" s="11"/>
      <c r="I4" s="11"/>
      <c r="J4" s="11"/>
    </row>
    <row r="5" spans="3:10" ht="15.75">
      <c r="C5" s="11"/>
      <c r="D5" s="11"/>
      <c r="E5" s="11"/>
      <c r="F5" s="51"/>
      <c r="G5" s="51"/>
      <c r="H5" s="51"/>
      <c r="I5" s="11"/>
      <c r="J5" s="11"/>
    </row>
    <row r="6" spans="3:10" ht="15.75">
      <c r="C6" s="31"/>
      <c r="D6" s="11"/>
      <c r="E6" s="11"/>
      <c r="F6" s="54"/>
      <c r="G6" s="51"/>
      <c r="H6" s="51"/>
      <c r="I6" s="11"/>
      <c r="J6" s="11"/>
    </row>
    <row r="7" spans="3:10" ht="15.75">
      <c r="C7" s="11"/>
      <c r="D7" s="11"/>
      <c r="E7" s="11"/>
      <c r="F7" s="51"/>
      <c r="G7" s="51"/>
      <c r="H7" s="51"/>
      <c r="I7" s="11"/>
      <c r="J7" s="11"/>
    </row>
    <row r="8" spans="1:10" ht="14.25" customHeight="1">
      <c r="A8" s="18"/>
      <c r="C8" s="31"/>
      <c r="D8" s="11"/>
      <c r="E8" s="11"/>
      <c r="F8" s="31"/>
      <c r="G8" s="11"/>
      <c r="H8" s="11"/>
      <c r="I8" s="11"/>
      <c r="J8" s="11"/>
    </row>
    <row r="9" spans="1:8" ht="40.5" customHeight="1">
      <c r="A9" s="52" t="s">
        <v>295</v>
      </c>
      <c r="B9" s="52"/>
      <c r="C9" s="52"/>
      <c r="D9" s="52"/>
      <c r="E9" s="53"/>
      <c r="F9" s="53"/>
      <c r="G9" s="51"/>
      <c r="H9" s="51"/>
    </row>
    <row r="10" spans="6:8" ht="15.75">
      <c r="F10" s="21"/>
      <c r="H10" s="31" t="s">
        <v>4</v>
      </c>
    </row>
    <row r="11" spans="1:8" ht="36.75" customHeight="1">
      <c r="A11" s="4" t="s">
        <v>5</v>
      </c>
      <c r="B11" s="4" t="s">
        <v>0</v>
      </c>
      <c r="C11" s="4" t="s">
        <v>1</v>
      </c>
      <c r="D11" s="4" t="s">
        <v>2</v>
      </c>
      <c r="E11" s="4" t="s">
        <v>3</v>
      </c>
      <c r="F11" s="4" t="s">
        <v>290</v>
      </c>
      <c r="G11" s="4" t="s">
        <v>287</v>
      </c>
      <c r="H11" s="4" t="s">
        <v>291</v>
      </c>
    </row>
    <row r="12" spans="1:8" ht="15.7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</row>
    <row r="13" spans="1:8" ht="22.5" customHeight="1">
      <c r="A13" s="5" t="s">
        <v>6</v>
      </c>
      <c r="B13" s="19" t="s">
        <v>7</v>
      </c>
      <c r="C13" s="20"/>
      <c r="D13" s="21"/>
      <c r="E13" s="21"/>
      <c r="F13" s="13">
        <f>SUM(F14,F18,F26,F40,F45,F49,F52,F56)</f>
        <v>126525.59999999999</v>
      </c>
      <c r="G13" s="13">
        <f>SUM(G14,G18,G26,G40,G45,G49,G56)</f>
        <v>123342.70000000001</v>
      </c>
      <c r="H13" s="32">
        <f>G13/F13*100</f>
        <v>97.48438260715619</v>
      </c>
    </row>
    <row r="14" spans="1:8" ht="63">
      <c r="A14" s="7" t="s">
        <v>8</v>
      </c>
      <c r="B14" s="20" t="s">
        <v>7</v>
      </c>
      <c r="C14" s="20" t="s">
        <v>9</v>
      </c>
      <c r="D14" s="21"/>
      <c r="E14" s="21"/>
      <c r="F14" s="13">
        <f aca="true" t="shared" si="0" ref="F14:G16">SUM(F15)</f>
        <v>1636.1</v>
      </c>
      <c r="G14" s="13">
        <f t="shared" si="0"/>
        <v>1635.6</v>
      </c>
      <c r="H14" s="32">
        <f aca="true" t="shared" si="1" ref="H14:H77">G14/F14*100</f>
        <v>99.96943952081169</v>
      </c>
    </row>
    <row r="15" spans="1:8" ht="78.75">
      <c r="A15" s="7" t="s">
        <v>10</v>
      </c>
      <c r="B15" s="20" t="s">
        <v>7</v>
      </c>
      <c r="C15" s="20" t="s">
        <v>9</v>
      </c>
      <c r="D15" s="20" t="s">
        <v>11</v>
      </c>
      <c r="E15" s="21"/>
      <c r="F15" s="13">
        <f t="shared" si="0"/>
        <v>1636.1</v>
      </c>
      <c r="G15" s="13">
        <f t="shared" si="0"/>
        <v>1635.6</v>
      </c>
      <c r="H15" s="32">
        <f t="shared" si="1"/>
        <v>99.96943952081169</v>
      </c>
    </row>
    <row r="16" spans="1:8" ht="15.75">
      <c r="A16" s="7" t="s">
        <v>37</v>
      </c>
      <c r="B16" s="20" t="s">
        <v>7</v>
      </c>
      <c r="C16" s="20" t="s">
        <v>9</v>
      </c>
      <c r="D16" s="20" t="s">
        <v>38</v>
      </c>
      <c r="E16" s="21"/>
      <c r="F16" s="13">
        <v>1636.1</v>
      </c>
      <c r="G16" s="13">
        <f t="shared" si="0"/>
        <v>1635.6</v>
      </c>
      <c r="H16" s="32">
        <f t="shared" si="1"/>
        <v>99.96943952081169</v>
      </c>
    </row>
    <row r="17" spans="1:8" ht="31.5">
      <c r="A17" s="7" t="s">
        <v>39</v>
      </c>
      <c r="B17" s="20" t="s">
        <v>7</v>
      </c>
      <c r="C17" s="20" t="s">
        <v>9</v>
      </c>
      <c r="D17" s="20" t="s">
        <v>38</v>
      </c>
      <c r="E17" s="20">
        <v>500</v>
      </c>
      <c r="F17" s="14">
        <v>1636.1</v>
      </c>
      <c r="G17" s="14">
        <v>1635.6</v>
      </c>
      <c r="H17" s="32">
        <f t="shared" si="1"/>
        <v>99.96943952081169</v>
      </c>
    </row>
    <row r="18" spans="1:8" ht="78.75">
      <c r="A18" s="7" t="s">
        <v>12</v>
      </c>
      <c r="B18" s="20" t="s">
        <v>7</v>
      </c>
      <c r="C18" s="20" t="s">
        <v>13</v>
      </c>
      <c r="D18" s="21"/>
      <c r="E18" s="21"/>
      <c r="F18" s="13">
        <f>SUM(F19)</f>
        <v>1734.3999999999999</v>
      </c>
      <c r="G18" s="13">
        <f>SUM(G19)</f>
        <v>1672.9999999999998</v>
      </c>
      <c r="H18" s="32">
        <f t="shared" si="1"/>
        <v>96.45987084870849</v>
      </c>
    </row>
    <row r="19" spans="1:8" ht="78.75">
      <c r="A19" s="7" t="s">
        <v>10</v>
      </c>
      <c r="B19" s="20" t="s">
        <v>7</v>
      </c>
      <c r="C19" s="20" t="s">
        <v>13</v>
      </c>
      <c r="D19" s="22" t="s">
        <v>11</v>
      </c>
      <c r="E19" s="23"/>
      <c r="F19" s="13">
        <f>SUM(F20,F22,F24)</f>
        <v>1734.3999999999999</v>
      </c>
      <c r="G19" s="13">
        <f>SUM(G20,G22,G24)</f>
        <v>1672.9999999999998</v>
      </c>
      <c r="H19" s="32">
        <f t="shared" si="1"/>
        <v>96.45987084870849</v>
      </c>
    </row>
    <row r="20" spans="1:8" ht="15.75">
      <c r="A20" s="7" t="s">
        <v>14</v>
      </c>
      <c r="B20" s="20" t="s">
        <v>7</v>
      </c>
      <c r="C20" s="20" t="s">
        <v>13</v>
      </c>
      <c r="D20" s="22" t="s">
        <v>15</v>
      </c>
      <c r="E20" s="22"/>
      <c r="F20" s="13">
        <f>SUM(F21)</f>
        <v>1023.1</v>
      </c>
      <c r="G20" s="13">
        <f>SUM(G21)</f>
        <v>964.4</v>
      </c>
      <c r="H20" s="32">
        <f t="shared" si="1"/>
        <v>94.26253543153162</v>
      </c>
    </row>
    <row r="21" spans="1:8" ht="31.5">
      <c r="A21" s="7" t="s">
        <v>39</v>
      </c>
      <c r="B21" s="20" t="s">
        <v>7</v>
      </c>
      <c r="C21" s="20" t="s">
        <v>13</v>
      </c>
      <c r="D21" s="22" t="s">
        <v>15</v>
      </c>
      <c r="E21" s="22">
        <v>500</v>
      </c>
      <c r="F21" s="14">
        <v>1023.1</v>
      </c>
      <c r="G21" s="14">
        <v>964.4</v>
      </c>
      <c r="H21" s="32">
        <f t="shared" si="1"/>
        <v>94.26253543153162</v>
      </c>
    </row>
    <row r="22" spans="1:8" ht="31.5">
      <c r="A22" s="7" t="s">
        <v>41</v>
      </c>
      <c r="B22" s="20" t="s">
        <v>7</v>
      </c>
      <c r="C22" s="20" t="s">
        <v>13</v>
      </c>
      <c r="D22" s="22" t="s">
        <v>40</v>
      </c>
      <c r="E22" s="22"/>
      <c r="F22" s="13">
        <f>SUM(F23)</f>
        <v>592.5</v>
      </c>
      <c r="G22" s="13">
        <f>SUM(G23)</f>
        <v>589.8</v>
      </c>
      <c r="H22" s="32">
        <f t="shared" si="1"/>
        <v>99.54430379746834</v>
      </c>
    </row>
    <row r="23" spans="1:8" ht="31.5">
      <c r="A23" s="7" t="s">
        <v>39</v>
      </c>
      <c r="B23" s="20" t="s">
        <v>7</v>
      </c>
      <c r="C23" s="20" t="s">
        <v>13</v>
      </c>
      <c r="D23" s="22" t="s">
        <v>40</v>
      </c>
      <c r="E23" s="22">
        <v>500</v>
      </c>
      <c r="F23" s="14">
        <v>592.5</v>
      </c>
      <c r="G23" s="14">
        <v>589.8</v>
      </c>
      <c r="H23" s="32">
        <f t="shared" si="1"/>
        <v>99.54430379746834</v>
      </c>
    </row>
    <row r="24" spans="1:8" ht="31.5">
      <c r="A24" s="7" t="s">
        <v>296</v>
      </c>
      <c r="B24" s="33" t="s">
        <v>7</v>
      </c>
      <c r="C24" s="33" t="s">
        <v>13</v>
      </c>
      <c r="D24" s="34" t="s">
        <v>297</v>
      </c>
      <c r="E24" s="34"/>
      <c r="F24" s="13">
        <f>SUM(F25)</f>
        <v>118.8</v>
      </c>
      <c r="G24" s="13">
        <f>SUM(G25)</f>
        <v>118.8</v>
      </c>
      <c r="H24" s="32">
        <f t="shared" si="1"/>
        <v>100</v>
      </c>
    </row>
    <row r="25" spans="1:8" ht="31.5">
      <c r="A25" s="7" t="s">
        <v>39</v>
      </c>
      <c r="B25" s="33" t="s">
        <v>7</v>
      </c>
      <c r="C25" s="33" t="s">
        <v>13</v>
      </c>
      <c r="D25" s="34" t="s">
        <v>297</v>
      </c>
      <c r="E25" s="34">
        <v>500</v>
      </c>
      <c r="F25" s="14">
        <v>118.8</v>
      </c>
      <c r="G25" s="14">
        <v>118.8</v>
      </c>
      <c r="H25" s="32">
        <f t="shared" si="1"/>
        <v>100</v>
      </c>
    </row>
    <row r="26" spans="1:8" ht="94.5">
      <c r="A26" s="7" t="s">
        <v>16</v>
      </c>
      <c r="B26" s="20" t="s">
        <v>7</v>
      </c>
      <c r="C26" s="20" t="s">
        <v>17</v>
      </c>
      <c r="D26" s="21"/>
      <c r="E26" s="21"/>
      <c r="F26" s="13">
        <f>SUM(F27)</f>
        <v>83562.5</v>
      </c>
      <c r="G26" s="13">
        <f>SUM(G27)</f>
        <v>81278.8</v>
      </c>
      <c r="H26" s="32">
        <f t="shared" si="1"/>
        <v>97.2670755422588</v>
      </c>
    </row>
    <row r="27" spans="1:8" ht="78.75">
      <c r="A27" s="7" t="s">
        <v>10</v>
      </c>
      <c r="B27" s="20" t="s">
        <v>7</v>
      </c>
      <c r="C27" s="20" t="s">
        <v>17</v>
      </c>
      <c r="D27" s="22" t="s">
        <v>11</v>
      </c>
      <c r="E27" s="23"/>
      <c r="F27" s="13">
        <f>SUM(F28)</f>
        <v>83562.5</v>
      </c>
      <c r="G27" s="13">
        <f>SUM(G28)</f>
        <v>81278.8</v>
      </c>
      <c r="H27" s="32">
        <f t="shared" si="1"/>
        <v>97.2670755422588</v>
      </c>
    </row>
    <row r="28" spans="1:8" ht="15.75">
      <c r="A28" s="7" t="s">
        <v>14</v>
      </c>
      <c r="B28" s="20" t="s">
        <v>7</v>
      </c>
      <c r="C28" s="20" t="s">
        <v>17</v>
      </c>
      <c r="D28" s="22" t="s">
        <v>15</v>
      </c>
      <c r="E28" s="23"/>
      <c r="F28" s="13">
        <f>SUM(F29,F31,F34,F37)</f>
        <v>83562.5</v>
      </c>
      <c r="G28" s="13">
        <f>SUM(G29,G31,G34,G37)</f>
        <v>81278.8</v>
      </c>
      <c r="H28" s="32">
        <f t="shared" si="1"/>
        <v>97.2670755422588</v>
      </c>
    </row>
    <row r="29" spans="1:8" ht="15.75">
      <c r="A29" s="7" t="s">
        <v>201</v>
      </c>
      <c r="B29" s="20" t="s">
        <v>7</v>
      </c>
      <c r="C29" s="20" t="s">
        <v>17</v>
      </c>
      <c r="D29" s="22" t="s">
        <v>198</v>
      </c>
      <c r="E29" s="22"/>
      <c r="F29" s="13">
        <f>SUM(F30)</f>
        <v>78530.5</v>
      </c>
      <c r="G29" s="13">
        <f>SUM(G30)</f>
        <v>76246.8</v>
      </c>
      <c r="H29" s="32">
        <f t="shared" si="1"/>
        <v>97.09195790170698</v>
      </c>
    </row>
    <row r="30" spans="1:8" ht="31.5">
      <c r="A30" s="7" t="s">
        <v>39</v>
      </c>
      <c r="B30" s="20" t="s">
        <v>7</v>
      </c>
      <c r="C30" s="20" t="s">
        <v>17</v>
      </c>
      <c r="D30" s="22" t="s">
        <v>198</v>
      </c>
      <c r="E30" s="22">
        <v>500</v>
      </c>
      <c r="F30" s="13">
        <v>78530.5</v>
      </c>
      <c r="G30" s="13">
        <v>76246.8</v>
      </c>
      <c r="H30" s="32">
        <f t="shared" si="1"/>
        <v>97.09195790170698</v>
      </c>
    </row>
    <row r="31" spans="1:8" ht="141.75">
      <c r="A31" s="7" t="s">
        <v>197</v>
      </c>
      <c r="B31" s="20" t="s">
        <v>7</v>
      </c>
      <c r="C31" s="20" t="s">
        <v>17</v>
      </c>
      <c r="D31" s="22" t="s">
        <v>200</v>
      </c>
      <c r="E31" s="22"/>
      <c r="F31" s="13">
        <f>SUM(F32)</f>
        <v>1141</v>
      </c>
      <c r="G31" s="13">
        <v>1141</v>
      </c>
      <c r="H31" s="32">
        <f t="shared" si="1"/>
        <v>100</v>
      </c>
    </row>
    <row r="32" spans="1:8" ht="31.5">
      <c r="A32" s="7" t="s">
        <v>39</v>
      </c>
      <c r="B32" s="20" t="s">
        <v>7</v>
      </c>
      <c r="C32" s="20" t="s">
        <v>17</v>
      </c>
      <c r="D32" s="22" t="s">
        <v>200</v>
      </c>
      <c r="E32" s="22">
        <v>500</v>
      </c>
      <c r="F32" s="13">
        <v>1141</v>
      </c>
      <c r="G32" s="13">
        <v>1141</v>
      </c>
      <c r="H32" s="32">
        <f t="shared" si="1"/>
        <v>100</v>
      </c>
    </row>
    <row r="33" spans="1:8" ht="15.75">
      <c r="A33" s="7" t="s">
        <v>151</v>
      </c>
      <c r="B33" s="20" t="s">
        <v>7</v>
      </c>
      <c r="C33" s="20" t="s">
        <v>17</v>
      </c>
      <c r="D33" s="22" t="s">
        <v>200</v>
      </c>
      <c r="E33" s="22">
        <v>500</v>
      </c>
      <c r="F33" s="13">
        <v>1141</v>
      </c>
      <c r="G33" s="13">
        <v>1141</v>
      </c>
      <c r="H33" s="32">
        <f t="shared" si="1"/>
        <v>100</v>
      </c>
    </row>
    <row r="34" spans="1:8" ht="94.5">
      <c r="A34" s="7" t="s">
        <v>199</v>
      </c>
      <c r="B34" s="20" t="s">
        <v>7</v>
      </c>
      <c r="C34" s="20" t="s">
        <v>17</v>
      </c>
      <c r="D34" s="22" t="s">
        <v>202</v>
      </c>
      <c r="E34" s="22"/>
      <c r="F34" s="13">
        <f>SUM(F35)</f>
        <v>1650</v>
      </c>
      <c r="G34" s="13">
        <f>SUM(G35)</f>
        <v>1650</v>
      </c>
      <c r="H34" s="32">
        <f t="shared" si="1"/>
        <v>100</v>
      </c>
    </row>
    <row r="35" spans="1:8" ht="31.5">
      <c r="A35" s="7" t="s">
        <v>39</v>
      </c>
      <c r="B35" s="20" t="s">
        <v>7</v>
      </c>
      <c r="C35" s="20" t="s">
        <v>17</v>
      </c>
      <c r="D35" s="22" t="s">
        <v>202</v>
      </c>
      <c r="E35" s="22">
        <v>500</v>
      </c>
      <c r="F35" s="15">
        <v>1650</v>
      </c>
      <c r="G35" s="13">
        <v>1650</v>
      </c>
      <c r="H35" s="32">
        <f t="shared" si="1"/>
        <v>100</v>
      </c>
    </row>
    <row r="36" spans="1:8" ht="15.75">
      <c r="A36" s="7" t="s">
        <v>151</v>
      </c>
      <c r="B36" s="20" t="s">
        <v>7</v>
      </c>
      <c r="C36" s="20" t="s">
        <v>17</v>
      </c>
      <c r="D36" s="22" t="s">
        <v>202</v>
      </c>
      <c r="E36" s="22">
        <v>500</v>
      </c>
      <c r="F36" s="15">
        <v>1650</v>
      </c>
      <c r="G36" s="13">
        <v>1650</v>
      </c>
      <c r="H36" s="32">
        <f t="shared" si="1"/>
        <v>100</v>
      </c>
    </row>
    <row r="37" spans="1:8" ht="94.5">
      <c r="A37" s="7" t="s">
        <v>204</v>
      </c>
      <c r="B37" s="20" t="s">
        <v>7</v>
      </c>
      <c r="C37" s="20" t="s">
        <v>17</v>
      </c>
      <c r="D37" s="22" t="s">
        <v>203</v>
      </c>
      <c r="E37" s="22"/>
      <c r="F37" s="15">
        <f>SUM(F38)</f>
        <v>2241</v>
      </c>
      <c r="G37" s="15">
        <f>SUM(G38)</f>
        <v>2241</v>
      </c>
      <c r="H37" s="32">
        <f t="shared" si="1"/>
        <v>100</v>
      </c>
    </row>
    <row r="38" spans="1:8" ht="31.5">
      <c r="A38" s="7" t="s">
        <v>39</v>
      </c>
      <c r="B38" s="20" t="s">
        <v>7</v>
      </c>
      <c r="C38" s="20" t="s">
        <v>17</v>
      </c>
      <c r="D38" s="22" t="s">
        <v>203</v>
      </c>
      <c r="E38" s="22">
        <v>500</v>
      </c>
      <c r="F38" s="15">
        <v>2241</v>
      </c>
      <c r="G38" s="13">
        <v>2241</v>
      </c>
      <c r="H38" s="32">
        <f t="shared" si="1"/>
        <v>100</v>
      </c>
    </row>
    <row r="39" spans="1:8" ht="15.75">
      <c r="A39" s="7" t="s">
        <v>151</v>
      </c>
      <c r="B39" s="20" t="s">
        <v>7</v>
      </c>
      <c r="C39" s="20" t="s">
        <v>17</v>
      </c>
      <c r="D39" s="22" t="s">
        <v>203</v>
      </c>
      <c r="E39" s="22">
        <v>500</v>
      </c>
      <c r="F39" s="15">
        <v>2241</v>
      </c>
      <c r="G39" s="13">
        <v>2241</v>
      </c>
      <c r="H39" s="32">
        <f t="shared" si="1"/>
        <v>100</v>
      </c>
    </row>
    <row r="40" spans="1:8" ht="15.75">
      <c r="A40" s="7" t="s">
        <v>259</v>
      </c>
      <c r="B40" s="20" t="s">
        <v>7</v>
      </c>
      <c r="C40" s="20" t="s">
        <v>78</v>
      </c>
      <c r="D40" s="22"/>
      <c r="E40" s="22"/>
      <c r="F40" s="15">
        <f aca="true" t="shared" si="2" ref="F40:G42">SUM(F41)</f>
        <v>12</v>
      </c>
      <c r="G40" s="15">
        <f t="shared" si="2"/>
        <v>0</v>
      </c>
      <c r="H40" s="32">
        <f t="shared" si="1"/>
        <v>0</v>
      </c>
    </row>
    <row r="41" spans="1:8" ht="31.5">
      <c r="A41" s="7" t="s">
        <v>260</v>
      </c>
      <c r="B41" s="20" t="s">
        <v>7</v>
      </c>
      <c r="C41" s="20" t="s">
        <v>78</v>
      </c>
      <c r="D41" s="23" t="s">
        <v>42</v>
      </c>
      <c r="E41" s="22"/>
      <c r="F41" s="15">
        <f t="shared" si="2"/>
        <v>12</v>
      </c>
      <c r="G41" s="15">
        <f t="shared" si="2"/>
        <v>0</v>
      </c>
      <c r="H41" s="32">
        <f t="shared" si="1"/>
        <v>0</v>
      </c>
    </row>
    <row r="42" spans="1:8" ht="78.75">
      <c r="A42" s="7" t="s">
        <v>258</v>
      </c>
      <c r="B42" s="20" t="s">
        <v>7</v>
      </c>
      <c r="C42" s="20" t="s">
        <v>78</v>
      </c>
      <c r="D42" s="23" t="s">
        <v>261</v>
      </c>
      <c r="E42" s="22"/>
      <c r="F42" s="15">
        <f t="shared" si="2"/>
        <v>12</v>
      </c>
      <c r="G42" s="15">
        <f t="shared" si="2"/>
        <v>0</v>
      </c>
      <c r="H42" s="32">
        <f t="shared" si="1"/>
        <v>0</v>
      </c>
    </row>
    <row r="43" spans="1:8" ht="31.5">
      <c r="A43" s="7" t="s">
        <v>39</v>
      </c>
      <c r="B43" s="20" t="s">
        <v>7</v>
      </c>
      <c r="C43" s="20" t="s">
        <v>78</v>
      </c>
      <c r="D43" s="23" t="s">
        <v>261</v>
      </c>
      <c r="E43" s="22">
        <v>500</v>
      </c>
      <c r="F43" s="15">
        <v>12</v>
      </c>
      <c r="G43" s="32">
        <v>0</v>
      </c>
      <c r="H43" s="32">
        <f t="shared" si="1"/>
        <v>0</v>
      </c>
    </row>
    <row r="44" spans="1:8" ht="15.75">
      <c r="A44" s="7" t="s">
        <v>151</v>
      </c>
      <c r="B44" s="20" t="s">
        <v>7</v>
      </c>
      <c r="C44" s="20" t="s">
        <v>78</v>
      </c>
      <c r="D44" s="23" t="s">
        <v>261</v>
      </c>
      <c r="E44" s="22">
        <v>500</v>
      </c>
      <c r="F44" s="15">
        <v>12</v>
      </c>
      <c r="G44" s="32">
        <v>0</v>
      </c>
      <c r="H44" s="32">
        <f t="shared" si="1"/>
        <v>0</v>
      </c>
    </row>
    <row r="45" spans="1:8" ht="78.75">
      <c r="A45" s="7" t="s">
        <v>240</v>
      </c>
      <c r="B45" s="20" t="s">
        <v>7</v>
      </c>
      <c r="C45" s="20" t="s">
        <v>77</v>
      </c>
      <c r="D45" s="22"/>
      <c r="E45" s="22"/>
      <c r="F45" s="15">
        <f>SUM(F46)</f>
        <v>9596.4</v>
      </c>
      <c r="G45" s="15">
        <f>SUM(G46)</f>
        <v>9592</v>
      </c>
      <c r="H45" s="32">
        <f t="shared" si="1"/>
        <v>99.95414947271894</v>
      </c>
    </row>
    <row r="46" spans="1:8" ht="15.75">
      <c r="A46" s="7" t="s">
        <v>14</v>
      </c>
      <c r="B46" s="20" t="s">
        <v>7</v>
      </c>
      <c r="C46" s="20" t="s">
        <v>77</v>
      </c>
      <c r="D46" s="22" t="s">
        <v>15</v>
      </c>
      <c r="E46" s="22"/>
      <c r="F46" s="15">
        <f>SUM(F48)</f>
        <v>9596.4</v>
      </c>
      <c r="G46" s="15">
        <f>SUM(G48)</f>
        <v>9592</v>
      </c>
      <c r="H46" s="32">
        <f t="shared" si="1"/>
        <v>99.95414947271894</v>
      </c>
    </row>
    <row r="47" spans="1:8" ht="15.75">
      <c r="A47" s="7" t="s">
        <v>249</v>
      </c>
      <c r="B47" s="20" t="s">
        <v>7</v>
      </c>
      <c r="C47" s="20" t="s">
        <v>77</v>
      </c>
      <c r="D47" s="22" t="s">
        <v>250</v>
      </c>
      <c r="E47" s="22"/>
      <c r="F47" s="15">
        <f>SUM(F48)</f>
        <v>9596.4</v>
      </c>
      <c r="G47" s="15">
        <f>SUM(G48)</f>
        <v>9592</v>
      </c>
      <c r="H47" s="32">
        <f t="shared" si="1"/>
        <v>99.95414947271894</v>
      </c>
    </row>
    <row r="48" spans="1:8" ht="31.5">
      <c r="A48" s="7" t="s">
        <v>39</v>
      </c>
      <c r="B48" s="20" t="s">
        <v>7</v>
      </c>
      <c r="C48" s="20" t="s">
        <v>77</v>
      </c>
      <c r="D48" s="22" t="s">
        <v>250</v>
      </c>
      <c r="E48" s="22">
        <v>500</v>
      </c>
      <c r="F48" s="15">
        <v>9596.4</v>
      </c>
      <c r="G48" s="15">
        <v>9592</v>
      </c>
      <c r="H48" s="32">
        <f t="shared" si="1"/>
        <v>99.95414947271894</v>
      </c>
    </row>
    <row r="49" spans="1:8" ht="31.5">
      <c r="A49" s="7" t="s">
        <v>195</v>
      </c>
      <c r="B49" s="20" t="s">
        <v>7</v>
      </c>
      <c r="C49" s="24" t="s">
        <v>80</v>
      </c>
      <c r="D49" s="23"/>
      <c r="E49" s="22"/>
      <c r="F49" s="13">
        <f>SUM(F50)</f>
        <v>1544</v>
      </c>
      <c r="G49" s="13">
        <f>SUM(G50)</f>
        <v>1544</v>
      </c>
      <c r="H49" s="32">
        <f t="shared" si="1"/>
        <v>100</v>
      </c>
    </row>
    <row r="50" spans="1:8" ht="31.5">
      <c r="A50" s="7" t="s">
        <v>236</v>
      </c>
      <c r="B50" s="20" t="s">
        <v>7</v>
      </c>
      <c r="C50" s="24" t="s">
        <v>80</v>
      </c>
      <c r="D50" s="23" t="s">
        <v>237</v>
      </c>
      <c r="E50" s="22"/>
      <c r="F50" s="13">
        <f>SUM(F51)</f>
        <v>1544</v>
      </c>
      <c r="G50" s="13">
        <f>SUM(G51)</f>
        <v>1544</v>
      </c>
      <c r="H50" s="32">
        <f t="shared" si="1"/>
        <v>100</v>
      </c>
    </row>
    <row r="51" spans="1:8" ht="31.5">
      <c r="A51" s="7" t="s">
        <v>39</v>
      </c>
      <c r="B51" s="20" t="s">
        <v>7</v>
      </c>
      <c r="C51" s="24" t="s">
        <v>80</v>
      </c>
      <c r="D51" s="23" t="s">
        <v>237</v>
      </c>
      <c r="E51" s="22">
        <v>500</v>
      </c>
      <c r="F51" s="15">
        <v>1544</v>
      </c>
      <c r="G51" s="15">
        <v>1544</v>
      </c>
      <c r="H51" s="32">
        <f t="shared" si="1"/>
        <v>100</v>
      </c>
    </row>
    <row r="52" spans="1:8" ht="15.75">
      <c r="A52" s="7" t="s">
        <v>298</v>
      </c>
      <c r="B52" s="35" t="s">
        <v>7</v>
      </c>
      <c r="C52" s="35">
        <v>12</v>
      </c>
      <c r="D52" s="35"/>
      <c r="E52" s="35"/>
      <c r="F52" s="13">
        <f>SUM(F53)</f>
        <v>283.4</v>
      </c>
      <c r="G52" s="32">
        <v>0</v>
      </c>
      <c r="H52" s="32">
        <f t="shared" si="1"/>
        <v>0</v>
      </c>
    </row>
    <row r="53" spans="1:8" ht="15.75">
      <c r="A53" s="7" t="s">
        <v>298</v>
      </c>
      <c r="B53" s="34" t="s">
        <v>7</v>
      </c>
      <c r="C53" s="34">
        <v>12</v>
      </c>
      <c r="D53" s="34" t="s">
        <v>299</v>
      </c>
      <c r="E53" s="34"/>
      <c r="F53" s="13">
        <f>SUM(F54)</f>
        <v>283.4</v>
      </c>
      <c r="G53" s="32">
        <v>0</v>
      </c>
      <c r="H53" s="32">
        <f t="shared" si="1"/>
        <v>0</v>
      </c>
    </row>
    <row r="54" spans="1:8" ht="31.5">
      <c r="A54" s="7" t="s">
        <v>300</v>
      </c>
      <c r="B54" s="34" t="s">
        <v>7</v>
      </c>
      <c r="C54" s="34">
        <v>12</v>
      </c>
      <c r="D54" s="34" t="s">
        <v>301</v>
      </c>
      <c r="E54" s="34"/>
      <c r="F54" s="13">
        <f>SUM(F55)</f>
        <v>283.4</v>
      </c>
      <c r="G54" s="32">
        <v>0</v>
      </c>
      <c r="H54" s="32">
        <f t="shared" si="1"/>
        <v>0</v>
      </c>
    </row>
    <row r="55" spans="1:8" ht="15.75">
      <c r="A55" s="7" t="s">
        <v>18</v>
      </c>
      <c r="B55" s="34" t="s">
        <v>7</v>
      </c>
      <c r="C55" s="34">
        <v>12</v>
      </c>
      <c r="D55" s="34" t="s">
        <v>301</v>
      </c>
      <c r="E55" s="34" t="s">
        <v>19</v>
      </c>
      <c r="F55" s="15">
        <v>283.4</v>
      </c>
      <c r="G55" s="32">
        <v>0</v>
      </c>
      <c r="H55" s="32">
        <f t="shared" si="1"/>
        <v>0</v>
      </c>
    </row>
    <row r="56" spans="1:8" ht="31.5">
      <c r="A56" s="7" t="s">
        <v>20</v>
      </c>
      <c r="B56" s="20" t="s">
        <v>7</v>
      </c>
      <c r="C56" s="20">
        <v>14</v>
      </c>
      <c r="D56" s="20"/>
      <c r="E56" s="20"/>
      <c r="F56" s="13">
        <f>SUM(F57,F60,F63,F66)</f>
        <v>28156.8</v>
      </c>
      <c r="G56" s="13">
        <f>SUM(G57,G60,G63,G66)</f>
        <v>27619.3</v>
      </c>
      <c r="H56" s="32">
        <f t="shared" si="1"/>
        <v>98.09104727809978</v>
      </c>
    </row>
    <row r="57" spans="1:8" ht="47.25">
      <c r="A57" s="7" t="s">
        <v>302</v>
      </c>
      <c r="B57" s="35" t="s">
        <v>7</v>
      </c>
      <c r="C57" s="35">
        <v>14</v>
      </c>
      <c r="D57" s="36" t="s">
        <v>303</v>
      </c>
      <c r="E57" s="35"/>
      <c r="F57" s="13">
        <f>SUM(F58)</f>
        <v>299</v>
      </c>
      <c r="G57" s="32">
        <v>0</v>
      </c>
      <c r="H57" s="32">
        <f t="shared" si="1"/>
        <v>0</v>
      </c>
    </row>
    <row r="58" spans="1:8" ht="31.5">
      <c r="A58" s="7" t="s">
        <v>39</v>
      </c>
      <c r="B58" s="35" t="s">
        <v>7</v>
      </c>
      <c r="C58" s="35">
        <v>14</v>
      </c>
      <c r="D58" s="36" t="s">
        <v>303</v>
      </c>
      <c r="E58" s="35">
        <v>500</v>
      </c>
      <c r="F58" s="13">
        <f>SUM(F59)</f>
        <v>299</v>
      </c>
      <c r="G58" s="32">
        <v>0</v>
      </c>
      <c r="H58" s="32">
        <f t="shared" si="1"/>
        <v>0</v>
      </c>
    </row>
    <row r="59" spans="1:8" ht="15.75">
      <c r="A59" s="7" t="s">
        <v>151</v>
      </c>
      <c r="B59" s="35" t="s">
        <v>7</v>
      </c>
      <c r="C59" s="35">
        <v>14</v>
      </c>
      <c r="D59" s="36" t="s">
        <v>303</v>
      </c>
      <c r="E59" s="35">
        <v>500</v>
      </c>
      <c r="F59" s="13">
        <v>299</v>
      </c>
      <c r="G59" s="32">
        <v>0</v>
      </c>
      <c r="H59" s="32">
        <f t="shared" si="1"/>
        <v>0</v>
      </c>
    </row>
    <row r="60" spans="1:8" ht="78.75">
      <c r="A60" s="7" t="s">
        <v>10</v>
      </c>
      <c r="B60" s="20" t="s">
        <v>7</v>
      </c>
      <c r="C60" s="20">
        <v>14</v>
      </c>
      <c r="D60" s="22" t="s">
        <v>11</v>
      </c>
      <c r="E60" s="22"/>
      <c r="F60" s="13">
        <f>SUM(F61)</f>
        <v>10120.5</v>
      </c>
      <c r="G60" s="13">
        <f>SUM(G61)</f>
        <v>9969.6</v>
      </c>
      <c r="H60" s="32">
        <f t="shared" si="1"/>
        <v>98.50896694827331</v>
      </c>
    </row>
    <row r="61" spans="1:8" ht="15.75">
      <c r="A61" s="7" t="s">
        <v>14</v>
      </c>
      <c r="B61" s="20" t="s">
        <v>7</v>
      </c>
      <c r="C61" s="20">
        <v>14</v>
      </c>
      <c r="D61" s="22" t="s">
        <v>15</v>
      </c>
      <c r="E61" s="22"/>
      <c r="F61" s="13">
        <f>SUM(F62)</f>
        <v>10120.5</v>
      </c>
      <c r="G61" s="13">
        <f>SUM(G62)</f>
        <v>9969.6</v>
      </c>
      <c r="H61" s="32">
        <f t="shared" si="1"/>
        <v>98.50896694827331</v>
      </c>
    </row>
    <row r="62" spans="1:8" ht="31.5">
      <c r="A62" s="7" t="s">
        <v>39</v>
      </c>
      <c r="B62" s="20" t="s">
        <v>7</v>
      </c>
      <c r="C62" s="20">
        <v>14</v>
      </c>
      <c r="D62" s="22" t="s">
        <v>15</v>
      </c>
      <c r="E62" s="22">
        <v>500</v>
      </c>
      <c r="F62" s="15">
        <v>10120.5</v>
      </c>
      <c r="G62" s="15">
        <v>9969.6</v>
      </c>
      <c r="H62" s="32">
        <f t="shared" si="1"/>
        <v>98.50896694827331</v>
      </c>
    </row>
    <row r="63" spans="1:8" ht="63">
      <c r="A63" s="7" t="s">
        <v>154</v>
      </c>
      <c r="B63" s="22" t="s">
        <v>7</v>
      </c>
      <c r="C63" s="22">
        <v>14</v>
      </c>
      <c r="D63" s="22" t="s">
        <v>155</v>
      </c>
      <c r="E63" s="22"/>
      <c r="F63" s="13">
        <f>SUM(F64)</f>
        <v>467.3</v>
      </c>
      <c r="G63" s="13">
        <f>SUM(G64)</f>
        <v>443.1</v>
      </c>
      <c r="H63" s="32">
        <f t="shared" si="1"/>
        <v>94.82131393109353</v>
      </c>
    </row>
    <row r="64" spans="1:8" ht="63">
      <c r="A64" s="7" t="s">
        <v>21</v>
      </c>
      <c r="B64" s="22" t="s">
        <v>7</v>
      </c>
      <c r="C64" s="22">
        <v>14</v>
      </c>
      <c r="D64" s="22" t="s">
        <v>22</v>
      </c>
      <c r="E64" s="23"/>
      <c r="F64" s="13">
        <f>SUM(F65)</f>
        <v>467.3</v>
      </c>
      <c r="G64" s="13">
        <f>SUM(G65)</f>
        <v>443.1</v>
      </c>
      <c r="H64" s="32">
        <f t="shared" si="1"/>
        <v>94.82131393109353</v>
      </c>
    </row>
    <row r="65" spans="1:8" ht="31.5">
      <c r="A65" s="7" t="s">
        <v>39</v>
      </c>
      <c r="B65" s="22" t="s">
        <v>7</v>
      </c>
      <c r="C65" s="22">
        <v>14</v>
      </c>
      <c r="D65" s="22" t="s">
        <v>22</v>
      </c>
      <c r="E65" s="22">
        <v>500</v>
      </c>
      <c r="F65" s="15">
        <v>467.3</v>
      </c>
      <c r="G65" s="26">
        <v>443.1</v>
      </c>
      <c r="H65" s="32">
        <f t="shared" si="1"/>
        <v>94.82131393109353</v>
      </c>
    </row>
    <row r="66" spans="1:8" ht="31.5">
      <c r="A66" s="7" t="s">
        <v>228</v>
      </c>
      <c r="B66" s="22" t="s">
        <v>7</v>
      </c>
      <c r="C66" s="22">
        <v>14</v>
      </c>
      <c r="D66" s="23" t="s">
        <v>229</v>
      </c>
      <c r="E66" s="22"/>
      <c r="F66" s="13">
        <f>SUM(F67)</f>
        <v>17270</v>
      </c>
      <c r="G66" s="13">
        <f>SUM(G67)</f>
        <v>17206.6</v>
      </c>
      <c r="H66" s="32">
        <f t="shared" si="1"/>
        <v>99.63288940359003</v>
      </c>
    </row>
    <row r="67" spans="1:8" ht="31.5">
      <c r="A67" s="7" t="s">
        <v>69</v>
      </c>
      <c r="B67" s="22" t="s">
        <v>7</v>
      </c>
      <c r="C67" s="22">
        <v>14</v>
      </c>
      <c r="D67" s="23" t="s">
        <v>230</v>
      </c>
      <c r="E67" s="22"/>
      <c r="F67" s="13">
        <f>SUM(F68,F69)</f>
        <v>17270</v>
      </c>
      <c r="G67" s="13">
        <f>SUM(G68,G69)</f>
        <v>17206.6</v>
      </c>
      <c r="H67" s="32">
        <f t="shared" si="1"/>
        <v>99.63288940359003</v>
      </c>
    </row>
    <row r="68" spans="1:8" ht="31.5">
      <c r="A68" s="7" t="s">
        <v>85</v>
      </c>
      <c r="B68" s="22" t="s">
        <v>7</v>
      </c>
      <c r="C68" s="22">
        <v>14</v>
      </c>
      <c r="D68" s="23" t="s">
        <v>230</v>
      </c>
      <c r="E68" s="27" t="s">
        <v>86</v>
      </c>
      <c r="F68" s="15">
        <v>4612.6</v>
      </c>
      <c r="G68" s="15">
        <v>4612.6</v>
      </c>
      <c r="H68" s="32">
        <f t="shared" si="1"/>
        <v>100</v>
      </c>
    </row>
    <row r="69" spans="1:8" ht="31.5">
      <c r="A69" s="8" t="s">
        <v>304</v>
      </c>
      <c r="B69" s="34" t="s">
        <v>7</v>
      </c>
      <c r="C69" s="34">
        <v>14</v>
      </c>
      <c r="D69" s="37" t="s">
        <v>230</v>
      </c>
      <c r="E69" s="38" t="s">
        <v>305</v>
      </c>
      <c r="F69" s="15">
        <v>12657.4</v>
      </c>
      <c r="G69" s="15">
        <v>12594</v>
      </c>
      <c r="H69" s="32">
        <f t="shared" si="1"/>
        <v>99.4991072416136</v>
      </c>
    </row>
    <row r="70" spans="1:8" ht="15.75">
      <c r="A70" s="11"/>
      <c r="F70" s="15"/>
      <c r="H70" s="32"/>
    </row>
    <row r="71" spans="1:8" ht="15.75">
      <c r="A71" s="6" t="s">
        <v>24</v>
      </c>
      <c r="B71" s="20" t="s">
        <v>9</v>
      </c>
      <c r="C71" s="20"/>
      <c r="D71" s="21"/>
      <c r="E71" s="21"/>
      <c r="F71" s="13">
        <f>SUM(F72,F77)</f>
        <v>4273</v>
      </c>
      <c r="G71" s="13">
        <f>SUM(G72,G77)</f>
        <v>4272</v>
      </c>
      <c r="H71" s="32">
        <f t="shared" si="1"/>
        <v>99.97659723847414</v>
      </c>
    </row>
    <row r="72" spans="1:8" ht="31.5">
      <c r="A72" s="7" t="s">
        <v>23</v>
      </c>
      <c r="B72" s="22" t="s">
        <v>9</v>
      </c>
      <c r="C72" s="22" t="s">
        <v>13</v>
      </c>
      <c r="D72" s="21"/>
      <c r="F72" s="13">
        <f aca="true" t="shared" si="3" ref="F72:G74">SUM(F73)</f>
        <v>4074</v>
      </c>
      <c r="G72" s="13">
        <f t="shared" si="3"/>
        <v>4073.1</v>
      </c>
      <c r="H72" s="32">
        <f t="shared" si="1"/>
        <v>99.97790868924889</v>
      </c>
    </row>
    <row r="73" spans="1:8" ht="31.5">
      <c r="A73" s="7" t="s">
        <v>43</v>
      </c>
      <c r="B73" s="22" t="s">
        <v>9</v>
      </c>
      <c r="C73" s="22" t="s">
        <v>13</v>
      </c>
      <c r="D73" s="22" t="s">
        <v>42</v>
      </c>
      <c r="F73" s="13">
        <f t="shared" si="3"/>
        <v>4074</v>
      </c>
      <c r="G73" s="13">
        <f t="shared" si="3"/>
        <v>4073.1</v>
      </c>
      <c r="H73" s="32">
        <f t="shared" si="1"/>
        <v>99.97790868924889</v>
      </c>
    </row>
    <row r="74" spans="1:8" ht="47.25">
      <c r="A74" s="7" t="s">
        <v>25</v>
      </c>
      <c r="B74" s="22" t="s">
        <v>9</v>
      </c>
      <c r="C74" s="22" t="s">
        <v>13</v>
      </c>
      <c r="D74" s="22" t="s">
        <v>26</v>
      </c>
      <c r="E74" s="22"/>
      <c r="F74" s="13">
        <f t="shared" si="3"/>
        <v>4074</v>
      </c>
      <c r="G74" s="13">
        <f t="shared" si="3"/>
        <v>4073.1</v>
      </c>
      <c r="H74" s="32">
        <f t="shared" si="1"/>
        <v>99.97790868924889</v>
      </c>
    </row>
    <row r="75" spans="1:8" ht="31.5">
      <c r="A75" s="7" t="s">
        <v>39</v>
      </c>
      <c r="B75" s="22" t="s">
        <v>9</v>
      </c>
      <c r="C75" s="22" t="s">
        <v>13</v>
      </c>
      <c r="D75" s="22" t="s">
        <v>26</v>
      </c>
      <c r="E75" s="22">
        <v>500</v>
      </c>
      <c r="F75" s="15">
        <v>4074</v>
      </c>
      <c r="G75" s="15">
        <v>4073.1</v>
      </c>
      <c r="H75" s="32">
        <f t="shared" si="1"/>
        <v>99.97790868924889</v>
      </c>
    </row>
    <row r="76" spans="1:8" ht="15.75">
      <c r="A76" s="7" t="s">
        <v>152</v>
      </c>
      <c r="B76" s="22" t="s">
        <v>9</v>
      </c>
      <c r="C76" s="22" t="s">
        <v>13</v>
      </c>
      <c r="D76" s="22" t="s">
        <v>26</v>
      </c>
      <c r="E76" s="22">
        <v>500</v>
      </c>
      <c r="F76" s="15">
        <v>4074</v>
      </c>
      <c r="G76" s="15">
        <v>4073.1</v>
      </c>
      <c r="H76" s="32">
        <f t="shared" si="1"/>
        <v>99.97790868924889</v>
      </c>
    </row>
    <row r="77" spans="1:8" ht="31.5">
      <c r="A77" s="7" t="s">
        <v>306</v>
      </c>
      <c r="B77" s="35" t="s">
        <v>9</v>
      </c>
      <c r="C77" s="35" t="s">
        <v>17</v>
      </c>
      <c r="D77" s="39"/>
      <c r="E77" s="39"/>
      <c r="F77" s="13">
        <f>SUM(F78,F81,)</f>
        <v>199</v>
      </c>
      <c r="G77" s="13">
        <f>SUM(G78,G81,)</f>
        <v>198.9</v>
      </c>
      <c r="H77" s="32">
        <f t="shared" si="1"/>
        <v>99.94974874371859</v>
      </c>
    </row>
    <row r="78" spans="1:8" ht="47.25">
      <c r="A78" s="7" t="s">
        <v>307</v>
      </c>
      <c r="B78" s="33" t="s">
        <v>9</v>
      </c>
      <c r="C78" s="33" t="s">
        <v>17</v>
      </c>
      <c r="D78" s="37" t="s">
        <v>308</v>
      </c>
      <c r="E78" s="40"/>
      <c r="F78" s="13">
        <f>SUM(F79)</f>
        <v>199</v>
      </c>
      <c r="G78" s="13">
        <f>SUM(G79)</f>
        <v>198.9</v>
      </c>
      <c r="H78" s="32">
        <f aca="true" t="shared" si="4" ref="H78:H141">G78/F78*100</f>
        <v>99.94974874371859</v>
      </c>
    </row>
    <row r="79" spans="1:8" ht="47.25">
      <c r="A79" s="7" t="s">
        <v>309</v>
      </c>
      <c r="B79" s="33" t="s">
        <v>9</v>
      </c>
      <c r="C79" s="33" t="s">
        <v>17</v>
      </c>
      <c r="D79" s="37" t="s">
        <v>310</v>
      </c>
      <c r="E79" s="40"/>
      <c r="F79" s="13">
        <f>SUM(F80)</f>
        <v>199</v>
      </c>
      <c r="G79" s="15">
        <v>198.9</v>
      </c>
      <c r="H79" s="32">
        <f t="shared" si="4"/>
        <v>99.94974874371859</v>
      </c>
    </row>
    <row r="80" spans="1:8" ht="31.5">
      <c r="A80" s="7" t="s">
        <v>39</v>
      </c>
      <c r="B80" s="33" t="s">
        <v>9</v>
      </c>
      <c r="C80" s="33" t="s">
        <v>17</v>
      </c>
      <c r="D80" s="37" t="s">
        <v>310</v>
      </c>
      <c r="E80" s="34">
        <v>500</v>
      </c>
      <c r="F80" s="15">
        <v>199</v>
      </c>
      <c r="G80" s="15">
        <v>198.9</v>
      </c>
      <c r="H80" s="32">
        <f t="shared" si="4"/>
        <v>99.94974874371859</v>
      </c>
    </row>
    <row r="81" spans="1:8" ht="15.75">
      <c r="A81" s="11"/>
      <c r="F81" s="15"/>
      <c r="H81" s="32"/>
    </row>
    <row r="82" spans="1:8" ht="31.5">
      <c r="A82" s="6" t="s">
        <v>27</v>
      </c>
      <c r="B82" s="20" t="s">
        <v>13</v>
      </c>
      <c r="C82" s="20"/>
      <c r="D82" s="21"/>
      <c r="E82" s="21"/>
      <c r="F82" s="13">
        <f>SUM(F83,F101,F105)</f>
        <v>9275.999999999998</v>
      </c>
      <c r="G82" s="13">
        <f>SUM(G83,G101,G105)</f>
        <v>8870.2</v>
      </c>
      <c r="H82" s="32">
        <f t="shared" si="4"/>
        <v>95.62526951272102</v>
      </c>
    </row>
    <row r="83" spans="1:8" ht="15.75">
      <c r="A83" s="7" t="s">
        <v>28</v>
      </c>
      <c r="B83" s="20" t="s">
        <v>13</v>
      </c>
      <c r="C83" s="20" t="s">
        <v>9</v>
      </c>
      <c r="D83" s="21"/>
      <c r="E83" s="21"/>
      <c r="F83" s="13">
        <f>SUM(F84)</f>
        <v>8512.399999999998</v>
      </c>
      <c r="G83" s="13">
        <f>SUM(G84)</f>
        <v>8113.8</v>
      </c>
      <c r="H83" s="32">
        <f t="shared" si="4"/>
        <v>95.31741929420613</v>
      </c>
    </row>
    <row r="84" spans="1:8" ht="31.5">
      <c r="A84" s="7" t="s">
        <v>29</v>
      </c>
      <c r="B84" s="22" t="s">
        <v>13</v>
      </c>
      <c r="C84" s="22" t="s">
        <v>9</v>
      </c>
      <c r="D84" s="23" t="s">
        <v>30</v>
      </c>
      <c r="F84" s="13">
        <f>SUM(F85,F87,F90,F97,F99)</f>
        <v>8512.399999999998</v>
      </c>
      <c r="G84" s="13">
        <f>SUM(G85,G87,G90,G97,G99)</f>
        <v>8113.8</v>
      </c>
      <c r="H84" s="32">
        <f t="shared" si="4"/>
        <v>95.31741929420613</v>
      </c>
    </row>
    <row r="85" spans="1:8" ht="110.25">
      <c r="A85" s="8" t="s">
        <v>31</v>
      </c>
      <c r="B85" s="22" t="s">
        <v>13</v>
      </c>
      <c r="C85" s="22" t="s">
        <v>9</v>
      </c>
      <c r="D85" s="21" t="s">
        <v>32</v>
      </c>
      <c r="E85" s="20"/>
      <c r="F85" s="13">
        <f>SUM(F86)</f>
        <v>654</v>
      </c>
      <c r="G85" s="13">
        <f>SUM(G86)</f>
        <v>384.1</v>
      </c>
      <c r="H85" s="32">
        <f t="shared" si="4"/>
        <v>58.730886850152906</v>
      </c>
    </row>
    <row r="86" spans="1:8" ht="63">
      <c r="A86" s="7" t="s">
        <v>33</v>
      </c>
      <c r="B86" s="22" t="s">
        <v>13</v>
      </c>
      <c r="C86" s="22" t="s">
        <v>9</v>
      </c>
      <c r="D86" s="21" t="s">
        <v>32</v>
      </c>
      <c r="E86" s="22" t="s">
        <v>34</v>
      </c>
      <c r="F86" s="16">
        <v>654</v>
      </c>
      <c r="G86" s="16">
        <v>384.1</v>
      </c>
      <c r="H86" s="32">
        <f t="shared" si="4"/>
        <v>58.730886850152906</v>
      </c>
    </row>
    <row r="87" spans="1:8" ht="15.75">
      <c r="A87" s="7" t="s">
        <v>35</v>
      </c>
      <c r="B87" s="22" t="s">
        <v>13</v>
      </c>
      <c r="C87" s="22" t="s">
        <v>9</v>
      </c>
      <c r="D87" s="23" t="s">
        <v>36</v>
      </c>
      <c r="E87" s="22"/>
      <c r="F87" s="13">
        <f>SUM(F88)</f>
        <v>5509.4</v>
      </c>
      <c r="G87" s="13">
        <f>SUM(G88)</f>
        <v>5509.2</v>
      </c>
      <c r="H87" s="32">
        <f t="shared" si="4"/>
        <v>99.996369840636</v>
      </c>
    </row>
    <row r="88" spans="1:8" ht="63">
      <c r="A88" s="7" t="s">
        <v>48</v>
      </c>
      <c r="B88" s="22" t="s">
        <v>13</v>
      </c>
      <c r="C88" s="22" t="s">
        <v>9</v>
      </c>
      <c r="D88" s="23" t="s">
        <v>44</v>
      </c>
      <c r="E88" s="22"/>
      <c r="F88" s="13">
        <f>SUM(F89)</f>
        <v>5509.4</v>
      </c>
      <c r="G88" s="13">
        <f>SUM(G89)</f>
        <v>5509.2</v>
      </c>
      <c r="H88" s="32">
        <f t="shared" si="4"/>
        <v>99.996369840636</v>
      </c>
    </row>
    <row r="89" spans="1:8" ht="63">
      <c r="A89" s="7" t="s">
        <v>33</v>
      </c>
      <c r="B89" s="22" t="s">
        <v>13</v>
      </c>
      <c r="C89" s="22" t="s">
        <v>9</v>
      </c>
      <c r="D89" s="23" t="s">
        <v>44</v>
      </c>
      <c r="E89" s="22" t="s">
        <v>34</v>
      </c>
      <c r="F89" s="16">
        <v>5509.4</v>
      </c>
      <c r="G89" s="16">
        <v>5509.2</v>
      </c>
      <c r="H89" s="32">
        <f t="shared" si="4"/>
        <v>99.996369840636</v>
      </c>
    </row>
    <row r="90" spans="1:8" ht="47.25">
      <c r="A90" s="7" t="s">
        <v>45</v>
      </c>
      <c r="B90" s="22" t="s">
        <v>13</v>
      </c>
      <c r="C90" s="22" t="s">
        <v>9</v>
      </c>
      <c r="D90" s="23" t="s">
        <v>46</v>
      </c>
      <c r="E90" s="22"/>
      <c r="F90" s="13">
        <f>SUM(F91,F93,F95)</f>
        <v>2301.2</v>
      </c>
      <c r="G90" s="13">
        <f>SUM(G91,G93,G95)</f>
        <v>2172.8</v>
      </c>
      <c r="H90" s="32">
        <f t="shared" si="4"/>
        <v>94.42030245089519</v>
      </c>
    </row>
    <row r="91" spans="1:8" ht="94.5">
      <c r="A91" s="7" t="s">
        <v>55</v>
      </c>
      <c r="B91" s="22" t="s">
        <v>13</v>
      </c>
      <c r="C91" s="22" t="s">
        <v>9</v>
      </c>
      <c r="D91" s="23" t="s">
        <v>47</v>
      </c>
      <c r="E91" s="22"/>
      <c r="F91" s="13">
        <f>SUM(F92)</f>
        <v>17.8</v>
      </c>
      <c r="G91" s="13">
        <f>SUM(G92)</f>
        <v>17.8</v>
      </c>
      <c r="H91" s="32">
        <f t="shared" si="4"/>
        <v>100</v>
      </c>
    </row>
    <row r="92" spans="1:8" ht="63">
      <c r="A92" s="7" t="s">
        <v>33</v>
      </c>
      <c r="B92" s="22" t="s">
        <v>13</v>
      </c>
      <c r="C92" s="22" t="s">
        <v>9</v>
      </c>
      <c r="D92" s="23" t="s">
        <v>47</v>
      </c>
      <c r="E92" s="22" t="s">
        <v>34</v>
      </c>
      <c r="F92" s="16">
        <v>17.8</v>
      </c>
      <c r="G92" s="16">
        <v>17.8</v>
      </c>
      <c r="H92" s="32">
        <f t="shared" si="4"/>
        <v>100</v>
      </c>
    </row>
    <row r="93" spans="1:8" ht="31.5">
      <c r="A93" s="7" t="s">
        <v>49</v>
      </c>
      <c r="B93" s="22" t="s">
        <v>13</v>
      </c>
      <c r="C93" s="22" t="s">
        <v>9</v>
      </c>
      <c r="D93" s="23" t="s">
        <v>50</v>
      </c>
      <c r="E93" s="22"/>
      <c r="F93" s="13">
        <f>SUM(F94)</f>
        <v>765.2</v>
      </c>
      <c r="G93" s="13">
        <f>SUM(G94)</f>
        <v>765</v>
      </c>
      <c r="H93" s="32">
        <f t="shared" si="4"/>
        <v>99.97386304234188</v>
      </c>
    </row>
    <row r="94" spans="1:8" ht="63">
      <c r="A94" s="7" t="s">
        <v>33</v>
      </c>
      <c r="B94" s="22" t="s">
        <v>13</v>
      </c>
      <c r="C94" s="22" t="s">
        <v>9</v>
      </c>
      <c r="D94" s="23" t="s">
        <v>50</v>
      </c>
      <c r="E94" s="22" t="s">
        <v>34</v>
      </c>
      <c r="F94" s="16">
        <v>765.2</v>
      </c>
      <c r="G94" s="16">
        <v>765</v>
      </c>
      <c r="H94" s="32">
        <f t="shared" si="4"/>
        <v>99.97386304234188</v>
      </c>
    </row>
    <row r="95" spans="1:8" ht="63">
      <c r="A95" s="7" t="s">
        <v>56</v>
      </c>
      <c r="B95" s="22" t="s">
        <v>13</v>
      </c>
      <c r="C95" s="22" t="s">
        <v>9</v>
      </c>
      <c r="D95" s="23" t="s">
        <v>57</v>
      </c>
      <c r="E95" s="22"/>
      <c r="F95" s="13">
        <f>SUM(F96)</f>
        <v>1518.2</v>
      </c>
      <c r="G95" s="13">
        <f>SUM(G96)</f>
        <v>1390</v>
      </c>
      <c r="H95" s="32">
        <f t="shared" si="4"/>
        <v>91.55578975102094</v>
      </c>
    </row>
    <row r="96" spans="1:8" ht="63">
      <c r="A96" s="7" t="s">
        <v>33</v>
      </c>
      <c r="B96" s="22" t="s">
        <v>13</v>
      </c>
      <c r="C96" s="22" t="s">
        <v>9</v>
      </c>
      <c r="D96" s="23" t="s">
        <v>57</v>
      </c>
      <c r="E96" s="22" t="s">
        <v>34</v>
      </c>
      <c r="F96" s="16">
        <v>1518.2</v>
      </c>
      <c r="G96" s="16">
        <v>1390</v>
      </c>
      <c r="H96" s="32">
        <f t="shared" si="4"/>
        <v>91.55578975102094</v>
      </c>
    </row>
    <row r="97" spans="1:8" ht="15.75">
      <c r="A97" s="7" t="s">
        <v>311</v>
      </c>
      <c r="B97" s="34" t="s">
        <v>13</v>
      </c>
      <c r="C97" s="34" t="s">
        <v>9</v>
      </c>
      <c r="D97" s="37" t="s">
        <v>312</v>
      </c>
      <c r="E97" s="41"/>
      <c r="F97" s="13">
        <f>SUM(F98)</f>
        <v>32.5</v>
      </c>
      <c r="G97" s="13">
        <f>SUM(G98)</f>
        <v>32.4</v>
      </c>
      <c r="H97" s="32">
        <f t="shared" si="4"/>
        <v>99.6923076923077</v>
      </c>
    </row>
    <row r="98" spans="1:8" ht="63">
      <c r="A98" s="7" t="s">
        <v>33</v>
      </c>
      <c r="B98" s="34" t="s">
        <v>13</v>
      </c>
      <c r="C98" s="34" t="s">
        <v>9</v>
      </c>
      <c r="D98" s="37" t="s">
        <v>312</v>
      </c>
      <c r="E98" s="34" t="s">
        <v>34</v>
      </c>
      <c r="F98" s="13">
        <v>32.5</v>
      </c>
      <c r="G98" s="16">
        <v>32.4</v>
      </c>
      <c r="H98" s="32">
        <f t="shared" si="4"/>
        <v>99.6923076923077</v>
      </c>
    </row>
    <row r="99" spans="1:8" ht="63">
      <c r="A99" s="7" t="s">
        <v>51</v>
      </c>
      <c r="B99" s="22" t="s">
        <v>13</v>
      </c>
      <c r="C99" s="22" t="s">
        <v>9</v>
      </c>
      <c r="D99" s="23" t="s">
        <v>52</v>
      </c>
      <c r="E99" s="24"/>
      <c r="F99" s="13">
        <f>SUM(F100)</f>
        <v>15.3</v>
      </c>
      <c r="G99" s="13">
        <f>SUM(G100)</f>
        <v>15.3</v>
      </c>
      <c r="H99" s="32">
        <f t="shared" si="4"/>
        <v>100</v>
      </c>
    </row>
    <row r="100" spans="1:8" ht="15.75">
      <c r="A100" s="7" t="s">
        <v>53</v>
      </c>
      <c r="B100" s="22" t="s">
        <v>13</v>
      </c>
      <c r="C100" s="22" t="s">
        <v>9</v>
      </c>
      <c r="D100" s="23" t="s">
        <v>52</v>
      </c>
      <c r="E100" s="24" t="s">
        <v>54</v>
      </c>
      <c r="F100" s="13">
        <v>15.3</v>
      </c>
      <c r="G100" s="13">
        <v>15.3</v>
      </c>
      <c r="H100" s="32">
        <f t="shared" si="4"/>
        <v>100</v>
      </c>
    </row>
    <row r="101" spans="1:8" ht="78.75">
      <c r="A101" s="7" t="s">
        <v>58</v>
      </c>
      <c r="B101" s="20" t="s">
        <v>13</v>
      </c>
      <c r="C101" s="20" t="s">
        <v>59</v>
      </c>
      <c r="D101" s="21"/>
      <c r="E101" s="21"/>
      <c r="F101" s="13">
        <f>SUM(F102,)</f>
        <v>532</v>
      </c>
      <c r="G101" s="13">
        <f>SUM(G102,)</f>
        <v>531.8</v>
      </c>
      <c r="H101" s="32">
        <f t="shared" si="4"/>
        <v>99.96240601503759</v>
      </c>
    </row>
    <row r="102" spans="1:8" ht="31.5">
      <c r="A102" s="7" t="s">
        <v>60</v>
      </c>
      <c r="B102" s="22" t="s">
        <v>13</v>
      </c>
      <c r="C102" s="22" t="s">
        <v>59</v>
      </c>
      <c r="D102" s="23" t="s">
        <v>61</v>
      </c>
      <c r="F102" s="13">
        <f>SUM(F103)</f>
        <v>532</v>
      </c>
      <c r="G102" s="13">
        <f>SUM(G103)</f>
        <v>531.8</v>
      </c>
      <c r="H102" s="32">
        <f t="shared" si="4"/>
        <v>99.96240601503759</v>
      </c>
    </row>
    <row r="103" spans="1:8" ht="47.25">
      <c r="A103" s="7" t="s">
        <v>62</v>
      </c>
      <c r="B103" s="22" t="s">
        <v>13</v>
      </c>
      <c r="C103" s="22" t="s">
        <v>59</v>
      </c>
      <c r="D103" s="23" t="s">
        <v>63</v>
      </c>
      <c r="F103" s="13">
        <f>SUM(F104)</f>
        <v>532</v>
      </c>
      <c r="G103" s="13">
        <f>SUM(G104)</f>
        <v>531.8</v>
      </c>
      <c r="H103" s="32">
        <f t="shared" si="4"/>
        <v>99.96240601503759</v>
      </c>
    </row>
    <row r="104" spans="1:8" ht="31.5">
      <c r="A104" s="7" t="s">
        <v>39</v>
      </c>
      <c r="B104" s="22" t="s">
        <v>13</v>
      </c>
      <c r="C104" s="22" t="s">
        <v>59</v>
      </c>
      <c r="D104" s="23" t="s">
        <v>63</v>
      </c>
      <c r="E104" s="22">
        <v>500</v>
      </c>
      <c r="F104" s="16">
        <v>532</v>
      </c>
      <c r="G104" s="16">
        <v>531.8</v>
      </c>
      <c r="H104" s="32">
        <f t="shared" si="4"/>
        <v>99.96240601503759</v>
      </c>
    </row>
    <row r="105" spans="1:8" ht="47.25">
      <c r="A105" s="7" t="s">
        <v>132</v>
      </c>
      <c r="B105" s="22" t="s">
        <v>13</v>
      </c>
      <c r="C105" s="22" t="s">
        <v>133</v>
      </c>
      <c r="D105" s="20"/>
      <c r="E105" s="20"/>
      <c r="F105" s="13">
        <f>SUM(F106,)</f>
        <v>231.6</v>
      </c>
      <c r="G105" s="13">
        <f>SUM(G106,)</f>
        <v>224.6</v>
      </c>
      <c r="H105" s="32">
        <f t="shared" si="4"/>
        <v>96.97754749568222</v>
      </c>
    </row>
    <row r="106" spans="1:8" ht="63">
      <c r="A106" s="9" t="s">
        <v>67</v>
      </c>
      <c r="B106" s="22" t="s">
        <v>13</v>
      </c>
      <c r="C106" s="22" t="s">
        <v>133</v>
      </c>
      <c r="D106" s="26" t="s">
        <v>68</v>
      </c>
      <c r="E106" s="20"/>
      <c r="F106" s="13">
        <f>SUM(F107)</f>
        <v>231.6</v>
      </c>
      <c r="G106" s="13">
        <f>SUM(G107)</f>
        <v>224.6</v>
      </c>
      <c r="H106" s="32">
        <f t="shared" si="4"/>
        <v>96.97754749568222</v>
      </c>
    </row>
    <row r="107" spans="1:8" ht="31.5">
      <c r="A107" s="7" t="s">
        <v>39</v>
      </c>
      <c r="B107" s="22" t="s">
        <v>13</v>
      </c>
      <c r="C107" s="22" t="s">
        <v>133</v>
      </c>
      <c r="D107" s="26" t="s">
        <v>68</v>
      </c>
      <c r="E107" s="20">
        <v>500</v>
      </c>
      <c r="F107" s="17">
        <v>231.6</v>
      </c>
      <c r="G107" s="17">
        <v>224.6</v>
      </c>
      <c r="H107" s="32">
        <f t="shared" si="4"/>
        <v>96.97754749568222</v>
      </c>
    </row>
    <row r="108" spans="1:8" ht="15.75">
      <c r="A108" s="7"/>
      <c r="B108" s="22"/>
      <c r="C108" s="22"/>
      <c r="D108" s="20"/>
      <c r="E108" s="20"/>
      <c r="F108" s="17"/>
      <c r="H108" s="32"/>
    </row>
    <row r="109" spans="1:8" ht="15.75">
      <c r="A109" s="6" t="s">
        <v>70</v>
      </c>
      <c r="B109" s="20" t="s">
        <v>17</v>
      </c>
      <c r="C109" s="20"/>
      <c r="D109" s="21"/>
      <c r="E109" s="21"/>
      <c r="F109" s="13">
        <f>SUM(F110,F117,)</f>
        <v>32066.8</v>
      </c>
      <c r="G109" s="13">
        <f>SUM(G110,G117,)</f>
        <v>31764.7</v>
      </c>
      <c r="H109" s="32">
        <f t="shared" si="4"/>
        <v>99.05790412513878</v>
      </c>
    </row>
    <row r="110" spans="1:8" ht="15.75">
      <c r="A110" s="7" t="s">
        <v>71</v>
      </c>
      <c r="B110" s="20" t="s">
        <v>17</v>
      </c>
      <c r="C110" s="20" t="s">
        <v>59</v>
      </c>
      <c r="D110" s="21"/>
      <c r="E110" s="24"/>
      <c r="F110" s="13">
        <f aca="true" t="shared" si="5" ref="F110:G115">SUM(F111)</f>
        <v>18407.3</v>
      </c>
      <c r="G110" s="13">
        <f t="shared" si="5"/>
        <v>18406.7</v>
      </c>
      <c r="H110" s="32">
        <f t="shared" si="4"/>
        <v>99.99674042363628</v>
      </c>
    </row>
    <row r="111" spans="1:8" ht="15.75">
      <c r="A111" s="7" t="s">
        <v>71</v>
      </c>
      <c r="B111" s="20" t="s">
        <v>17</v>
      </c>
      <c r="C111" s="20" t="s">
        <v>59</v>
      </c>
      <c r="D111" s="21" t="s">
        <v>173</v>
      </c>
      <c r="E111" s="24"/>
      <c r="F111" s="13">
        <f t="shared" si="5"/>
        <v>18407.3</v>
      </c>
      <c r="G111" s="13">
        <f t="shared" si="5"/>
        <v>18406.7</v>
      </c>
      <c r="H111" s="32">
        <f t="shared" si="4"/>
        <v>99.99674042363628</v>
      </c>
    </row>
    <row r="112" spans="1:8" ht="15.75">
      <c r="A112" s="7" t="s">
        <v>174</v>
      </c>
      <c r="B112" s="20" t="s">
        <v>17</v>
      </c>
      <c r="C112" s="20" t="s">
        <v>59</v>
      </c>
      <c r="D112" s="21" t="s">
        <v>175</v>
      </c>
      <c r="E112" s="24"/>
      <c r="F112" s="13">
        <f>SUM(F113,F115)</f>
        <v>18407.3</v>
      </c>
      <c r="G112" s="13">
        <f>SUM(G113,G115)</f>
        <v>18406.7</v>
      </c>
      <c r="H112" s="32">
        <f t="shared" si="4"/>
        <v>99.99674042363628</v>
      </c>
    </row>
    <row r="113" spans="1:8" ht="30.75" customHeight="1">
      <c r="A113" s="7" t="s">
        <v>341</v>
      </c>
      <c r="B113" s="20" t="s">
        <v>17</v>
      </c>
      <c r="C113" s="20" t="s">
        <v>59</v>
      </c>
      <c r="D113" s="21" t="s">
        <v>313</v>
      </c>
      <c r="E113" s="24"/>
      <c r="F113" s="13">
        <f t="shared" si="5"/>
        <v>127.3</v>
      </c>
      <c r="G113" s="13">
        <f t="shared" si="5"/>
        <v>127.2</v>
      </c>
      <c r="H113" s="32">
        <f t="shared" si="4"/>
        <v>99.92144540455618</v>
      </c>
    </row>
    <row r="114" spans="1:8" ht="31.5">
      <c r="A114" s="2" t="s">
        <v>39</v>
      </c>
      <c r="B114" s="20" t="s">
        <v>17</v>
      </c>
      <c r="C114" s="20" t="s">
        <v>59</v>
      </c>
      <c r="D114" s="21" t="s">
        <v>313</v>
      </c>
      <c r="E114" s="24" t="s">
        <v>182</v>
      </c>
      <c r="F114" s="13">
        <v>127.3</v>
      </c>
      <c r="G114" s="13">
        <v>127.2</v>
      </c>
      <c r="H114" s="32">
        <f t="shared" si="4"/>
        <v>99.92144540455618</v>
      </c>
    </row>
    <row r="115" spans="1:8" ht="31.5">
      <c r="A115" s="2" t="s">
        <v>185</v>
      </c>
      <c r="B115" s="20" t="s">
        <v>17</v>
      </c>
      <c r="C115" s="20" t="s">
        <v>59</v>
      </c>
      <c r="D115" s="21" t="s">
        <v>184</v>
      </c>
      <c r="E115" s="24"/>
      <c r="F115" s="13">
        <f t="shared" si="5"/>
        <v>18280</v>
      </c>
      <c r="G115" s="13">
        <f t="shared" si="5"/>
        <v>18279.5</v>
      </c>
      <c r="H115" s="32">
        <f t="shared" si="4"/>
        <v>99.9972647702407</v>
      </c>
    </row>
    <row r="116" spans="1:8" ht="31.5">
      <c r="A116" s="2" t="s">
        <v>39</v>
      </c>
      <c r="B116" s="20" t="s">
        <v>17</v>
      </c>
      <c r="C116" s="20" t="s">
        <v>59</v>
      </c>
      <c r="D116" s="21" t="s">
        <v>184</v>
      </c>
      <c r="E116" s="24" t="s">
        <v>182</v>
      </c>
      <c r="F116" s="13">
        <v>18280</v>
      </c>
      <c r="G116" s="13">
        <v>18279.5</v>
      </c>
      <c r="H116" s="32">
        <f t="shared" si="4"/>
        <v>99.9972647702407</v>
      </c>
    </row>
    <row r="117" spans="1:8" ht="31.5">
      <c r="A117" s="7" t="s">
        <v>72</v>
      </c>
      <c r="B117" s="20" t="s">
        <v>17</v>
      </c>
      <c r="C117" s="20">
        <v>12</v>
      </c>
      <c r="D117" s="21"/>
      <c r="F117" s="13">
        <f>SUM(F118,F123)</f>
        <v>13659.5</v>
      </c>
      <c r="G117" s="13">
        <f>SUM(G118,G123)</f>
        <v>13358</v>
      </c>
      <c r="H117" s="32">
        <f t="shared" si="4"/>
        <v>97.79274497602401</v>
      </c>
    </row>
    <row r="118" spans="1:8" ht="47.25">
      <c r="A118" s="8" t="s">
        <v>75</v>
      </c>
      <c r="B118" s="22" t="s">
        <v>17</v>
      </c>
      <c r="C118" s="22">
        <v>12</v>
      </c>
      <c r="D118" s="23" t="s">
        <v>76</v>
      </c>
      <c r="E118" s="22"/>
      <c r="F118" s="13">
        <f>SUM(F119,F121)</f>
        <v>3147.5</v>
      </c>
      <c r="G118" s="13">
        <f>SUM(G119,G121)</f>
        <v>2916.4</v>
      </c>
      <c r="H118" s="32">
        <f t="shared" si="4"/>
        <v>92.65766481334393</v>
      </c>
    </row>
    <row r="119" spans="1:8" ht="31.5">
      <c r="A119" s="8" t="s">
        <v>73</v>
      </c>
      <c r="B119" s="22" t="s">
        <v>17</v>
      </c>
      <c r="C119" s="22">
        <v>12</v>
      </c>
      <c r="D119" s="23" t="s">
        <v>74</v>
      </c>
      <c r="F119" s="13">
        <f>SUM(F120)</f>
        <v>2955</v>
      </c>
      <c r="G119" s="13">
        <f>SUM(G120)</f>
        <v>2751.4</v>
      </c>
      <c r="H119" s="32">
        <f t="shared" si="4"/>
        <v>93.10998307952623</v>
      </c>
    </row>
    <row r="120" spans="1:8" ht="31.5">
      <c r="A120" s="7" t="s">
        <v>39</v>
      </c>
      <c r="B120" s="22" t="s">
        <v>17</v>
      </c>
      <c r="C120" s="22">
        <v>12</v>
      </c>
      <c r="D120" s="23" t="s">
        <v>74</v>
      </c>
      <c r="E120" s="20">
        <v>500</v>
      </c>
      <c r="F120" s="15">
        <v>2955</v>
      </c>
      <c r="G120" s="21">
        <v>2751.4</v>
      </c>
      <c r="H120" s="32">
        <f t="shared" si="4"/>
        <v>93.10998307952623</v>
      </c>
    </row>
    <row r="121" spans="1:8" ht="93.75" customHeight="1">
      <c r="A121" s="3" t="s">
        <v>235</v>
      </c>
      <c r="B121" s="22" t="s">
        <v>17</v>
      </c>
      <c r="C121" s="22">
        <v>12</v>
      </c>
      <c r="D121" s="23" t="s">
        <v>196</v>
      </c>
      <c r="E121" s="27"/>
      <c r="F121" s="13">
        <f>SUM(F122)</f>
        <v>192.5</v>
      </c>
      <c r="G121" s="13">
        <f>SUM(G122)</f>
        <v>165</v>
      </c>
      <c r="H121" s="32">
        <f t="shared" si="4"/>
        <v>85.71428571428571</v>
      </c>
    </row>
    <row r="122" spans="1:8" ht="15.75">
      <c r="A122" s="7" t="s">
        <v>18</v>
      </c>
      <c r="B122" s="22" t="s">
        <v>17</v>
      </c>
      <c r="C122" s="22">
        <v>12</v>
      </c>
      <c r="D122" s="23" t="s">
        <v>196</v>
      </c>
      <c r="E122" s="24" t="s">
        <v>19</v>
      </c>
      <c r="F122" s="13">
        <v>192.5</v>
      </c>
      <c r="G122" s="13">
        <v>165</v>
      </c>
      <c r="H122" s="32">
        <f t="shared" si="4"/>
        <v>85.71428571428571</v>
      </c>
    </row>
    <row r="123" spans="1:8" ht="31.5">
      <c r="A123" s="2" t="s">
        <v>65</v>
      </c>
      <c r="B123" s="34" t="s">
        <v>17</v>
      </c>
      <c r="C123" s="34">
        <v>12</v>
      </c>
      <c r="D123" s="37" t="s">
        <v>66</v>
      </c>
      <c r="E123" s="42"/>
      <c r="F123" s="13">
        <f>SUM(F125)</f>
        <v>10512</v>
      </c>
      <c r="G123" s="13">
        <f>SUM(G125)</f>
        <v>10441.6</v>
      </c>
      <c r="H123" s="32">
        <f t="shared" si="4"/>
        <v>99.3302891933029</v>
      </c>
    </row>
    <row r="124" spans="1:8" ht="63">
      <c r="A124" s="2" t="s">
        <v>314</v>
      </c>
      <c r="B124" s="34" t="s">
        <v>17</v>
      </c>
      <c r="C124" s="34">
        <v>12</v>
      </c>
      <c r="D124" s="37" t="s">
        <v>242</v>
      </c>
      <c r="E124" s="42"/>
      <c r="F124" s="13">
        <f>SUM(F125)</f>
        <v>10512</v>
      </c>
      <c r="G124" s="13">
        <f>SUM(G125)</f>
        <v>10441.6</v>
      </c>
      <c r="H124" s="32">
        <f t="shared" si="4"/>
        <v>99.3302891933029</v>
      </c>
    </row>
    <row r="125" spans="1:8" ht="31.5">
      <c r="A125" s="2" t="s">
        <v>39</v>
      </c>
      <c r="B125" s="34" t="s">
        <v>17</v>
      </c>
      <c r="C125" s="34">
        <v>12</v>
      </c>
      <c r="D125" s="37" t="s">
        <v>242</v>
      </c>
      <c r="E125" s="42">
        <v>500</v>
      </c>
      <c r="F125" s="13">
        <v>10512</v>
      </c>
      <c r="G125" s="13">
        <v>10441.6</v>
      </c>
      <c r="H125" s="32">
        <f t="shared" si="4"/>
        <v>99.3302891933029</v>
      </c>
    </row>
    <row r="126" spans="1:8" ht="15.75">
      <c r="A126" s="7"/>
      <c r="B126" s="22"/>
      <c r="C126" s="22"/>
      <c r="D126" s="23"/>
      <c r="E126" s="24"/>
      <c r="F126" s="13"/>
      <c r="G126" s="13"/>
      <c r="H126" s="32"/>
    </row>
    <row r="127" spans="1:8" ht="24.75" customHeight="1">
      <c r="A127" s="6" t="s">
        <v>143</v>
      </c>
      <c r="B127" s="20" t="s">
        <v>78</v>
      </c>
      <c r="C127" s="20"/>
      <c r="D127" s="21"/>
      <c r="E127" s="21"/>
      <c r="F127" s="13">
        <f>SUM(F128,F138,F142)</f>
        <v>916115.4999999999</v>
      </c>
      <c r="G127" s="13">
        <f>SUM(G128,G138,G142)</f>
        <v>825557.8</v>
      </c>
      <c r="H127" s="32">
        <f t="shared" si="4"/>
        <v>90.11503462172621</v>
      </c>
    </row>
    <row r="128" spans="1:8" ht="15.75">
      <c r="A128" s="7" t="s">
        <v>144</v>
      </c>
      <c r="B128" s="20" t="s">
        <v>78</v>
      </c>
      <c r="C128" s="20" t="s">
        <v>7</v>
      </c>
      <c r="D128" s="21"/>
      <c r="E128" s="24"/>
      <c r="F128" s="13">
        <f>SUM(F129,F132,F135)</f>
        <v>836824.2999999999</v>
      </c>
      <c r="G128" s="13">
        <f>SUM(G129,G132,G135)</f>
        <v>746283.5</v>
      </c>
      <c r="H128" s="32">
        <f t="shared" si="4"/>
        <v>89.18042891440892</v>
      </c>
    </row>
    <row r="129" spans="1:8" ht="47.25">
      <c r="A129" s="43" t="s">
        <v>315</v>
      </c>
      <c r="B129" s="41" t="s">
        <v>78</v>
      </c>
      <c r="C129" s="41" t="s">
        <v>7</v>
      </c>
      <c r="D129" s="36" t="s">
        <v>316</v>
      </c>
      <c r="E129" s="41"/>
      <c r="F129" s="13">
        <f>SUM(F130)</f>
        <v>536334.6</v>
      </c>
      <c r="G129" s="13">
        <f>SUM(G130)</f>
        <v>462150.7</v>
      </c>
      <c r="H129" s="32">
        <f t="shared" si="4"/>
        <v>86.16835460550188</v>
      </c>
    </row>
    <row r="130" spans="1:8" ht="110.25">
      <c r="A130" s="43" t="s">
        <v>317</v>
      </c>
      <c r="B130" s="41" t="s">
        <v>318</v>
      </c>
      <c r="C130" s="41" t="s">
        <v>7</v>
      </c>
      <c r="D130" s="36" t="s">
        <v>319</v>
      </c>
      <c r="E130" s="41"/>
      <c r="F130" s="13">
        <f>SUM(F131)</f>
        <v>536334.6</v>
      </c>
      <c r="G130" s="13">
        <f>SUM(G131)</f>
        <v>462150.7</v>
      </c>
      <c r="H130" s="32">
        <f t="shared" si="4"/>
        <v>86.16835460550188</v>
      </c>
    </row>
    <row r="131" spans="1:8" ht="15.75">
      <c r="A131" s="8" t="s">
        <v>193</v>
      </c>
      <c r="B131" s="41" t="s">
        <v>78</v>
      </c>
      <c r="C131" s="41" t="s">
        <v>7</v>
      </c>
      <c r="D131" s="36" t="s">
        <v>320</v>
      </c>
      <c r="E131" s="41" t="s">
        <v>194</v>
      </c>
      <c r="F131" s="13">
        <v>536334.6</v>
      </c>
      <c r="G131" s="13">
        <v>462150.7</v>
      </c>
      <c r="H131" s="32">
        <f t="shared" si="4"/>
        <v>86.16835460550188</v>
      </c>
    </row>
    <row r="132" spans="1:8" ht="63">
      <c r="A132" s="43" t="s">
        <v>321</v>
      </c>
      <c r="B132" s="41" t="s">
        <v>78</v>
      </c>
      <c r="C132" s="41" t="s">
        <v>7</v>
      </c>
      <c r="D132" s="36" t="s">
        <v>322</v>
      </c>
      <c r="E132" s="41"/>
      <c r="F132" s="13">
        <f>SUM(F133)</f>
        <v>93573.7</v>
      </c>
      <c r="G132" s="13">
        <f>SUM(G133)</f>
        <v>78988</v>
      </c>
      <c r="H132" s="32">
        <f t="shared" si="4"/>
        <v>84.41260738861453</v>
      </c>
    </row>
    <row r="133" spans="1:8" ht="63">
      <c r="A133" s="43" t="s">
        <v>323</v>
      </c>
      <c r="B133" s="41" t="s">
        <v>78</v>
      </c>
      <c r="C133" s="41" t="s">
        <v>7</v>
      </c>
      <c r="D133" s="36" t="s">
        <v>324</v>
      </c>
      <c r="E133" s="41"/>
      <c r="F133" s="13">
        <f>SUM(F134)</f>
        <v>93573.7</v>
      </c>
      <c r="G133" s="13">
        <f>SUM(G134)</f>
        <v>78988</v>
      </c>
      <c r="H133" s="32">
        <f t="shared" si="4"/>
        <v>84.41260738861453</v>
      </c>
    </row>
    <row r="134" spans="1:8" ht="15.75">
      <c r="A134" s="8" t="s">
        <v>193</v>
      </c>
      <c r="B134" s="41" t="s">
        <v>78</v>
      </c>
      <c r="C134" s="41" t="s">
        <v>7</v>
      </c>
      <c r="D134" s="36" t="s">
        <v>324</v>
      </c>
      <c r="E134" s="41" t="s">
        <v>194</v>
      </c>
      <c r="F134" s="13">
        <v>93573.7</v>
      </c>
      <c r="G134" s="13">
        <v>78988</v>
      </c>
      <c r="H134" s="32">
        <f t="shared" si="4"/>
        <v>84.41260738861453</v>
      </c>
    </row>
    <row r="135" spans="1:8" ht="15.75">
      <c r="A135" s="7" t="s">
        <v>157</v>
      </c>
      <c r="B135" s="20" t="s">
        <v>78</v>
      </c>
      <c r="C135" s="24" t="s">
        <v>7</v>
      </c>
      <c r="D135" s="21" t="s">
        <v>158</v>
      </c>
      <c r="E135" s="24"/>
      <c r="F135" s="13">
        <f>SUM(F136)</f>
        <v>206916</v>
      </c>
      <c r="G135" s="13">
        <f>SUM(G136)</f>
        <v>205144.8</v>
      </c>
      <c r="H135" s="32">
        <f t="shared" si="4"/>
        <v>99.14400046395639</v>
      </c>
    </row>
    <row r="136" spans="1:8" ht="31.5">
      <c r="A136" s="7" t="s">
        <v>183</v>
      </c>
      <c r="B136" s="20" t="s">
        <v>78</v>
      </c>
      <c r="C136" s="24" t="s">
        <v>7</v>
      </c>
      <c r="D136" s="24" t="s">
        <v>181</v>
      </c>
      <c r="E136" s="24"/>
      <c r="F136" s="13">
        <f>SUM(F137)</f>
        <v>206916</v>
      </c>
      <c r="G136" s="13">
        <f>SUM(G137)</f>
        <v>205144.8</v>
      </c>
      <c r="H136" s="32">
        <f t="shared" si="4"/>
        <v>99.14400046395639</v>
      </c>
    </row>
    <row r="137" spans="1:8" ht="31.5">
      <c r="A137" s="2" t="s">
        <v>39</v>
      </c>
      <c r="B137" s="20" t="s">
        <v>78</v>
      </c>
      <c r="C137" s="24" t="s">
        <v>7</v>
      </c>
      <c r="D137" s="24" t="s">
        <v>181</v>
      </c>
      <c r="E137" s="24" t="s">
        <v>182</v>
      </c>
      <c r="F137" s="13">
        <v>206916</v>
      </c>
      <c r="G137" s="13">
        <v>205144.8</v>
      </c>
      <c r="H137" s="32">
        <f t="shared" si="4"/>
        <v>99.14400046395639</v>
      </c>
    </row>
    <row r="138" spans="1:8" ht="15.75">
      <c r="A138" s="7" t="s">
        <v>234</v>
      </c>
      <c r="B138" s="41" t="s">
        <v>325</v>
      </c>
      <c r="C138" s="41" t="s">
        <v>9</v>
      </c>
      <c r="D138" s="41"/>
      <c r="E138" s="41"/>
      <c r="F138" s="13">
        <f aca="true" t="shared" si="6" ref="F138:G140">SUM(F139)</f>
        <v>835.6</v>
      </c>
      <c r="G138" s="13">
        <f t="shared" si="6"/>
        <v>835.5</v>
      </c>
      <c r="H138" s="32">
        <f t="shared" si="4"/>
        <v>99.98803255146002</v>
      </c>
    </row>
    <row r="139" spans="1:8" ht="31.5">
      <c r="A139" s="9" t="s">
        <v>65</v>
      </c>
      <c r="B139" s="44" t="s">
        <v>78</v>
      </c>
      <c r="C139" s="44" t="s">
        <v>9</v>
      </c>
      <c r="D139" s="36" t="s">
        <v>66</v>
      </c>
      <c r="E139" s="44"/>
      <c r="F139" s="13">
        <f t="shared" si="6"/>
        <v>835.6</v>
      </c>
      <c r="G139" s="13">
        <f t="shared" si="6"/>
        <v>835.5</v>
      </c>
      <c r="H139" s="32">
        <f t="shared" si="4"/>
        <v>99.98803255146002</v>
      </c>
    </row>
    <row r="140" spans="1:8" ht="94.5">
      <c r="A140" s="9" t="s">
        <v>326</v>
      </c>
      <c r="B140" s="44" t="s">
        <v>78</v>
      </c>
      <c r="C140" s="44" t="s">
        <v>9</v>
      </c>
      <c r="D140" s="36" t="s">
        <v>327</v>
      </c>
      <c r="E140" s="44"/>
      <c r="F140" s="13">
        <f t="shared" si="6"/>
        <v>835.6</v>
      </c>
      <c r="G140" s="13">
        <f t="shared" si="6"/>
        <v>835.5</v>
      </c>
      <c r="H140" s="32">
        <f t="shared" si="4"/>
        <v>99.98803255146002</v>
      </c>
    </row>
    <row r="141" spans="1:8" ht="15.75">
      <c r="A141" s="45" t="s">
        <v>136</v>
      </c>
      <c r="B141" s="44" t="s">
        <v>78</v>
      </c>
      <c r="C141" s="44" t="s">
        <v>9</v>
      </c>
      <c r="D141" s="36" t="s">
        <v>327</v>
      </c>
      <c r="E141" s="44" t="s">
        <v>137</v>
      </c>
      <c r="F141" s="13">
        <v>835.6</v>
      </c>
      <c r="G141" s="13">
        <v>835.5</v>
      </c>
      <c r="H141" s="32">
        <f t="shared" si="4"/>
        <v>99.98803255146002</v>
      </c>
    </row>
    <row r="142" spans="1:8" ht="15.75">
      <c r="A142" s="7" t="s">
        <v>159</v>
      </c>
      <c r="B142" s="20" t="s">
        <v>78</v>
      </c>
      <c r="C142" s="24" t="s">
        <v>13</v>
      </c>
      <c r="D142" s="25"/>
      <c r="E142" s="24"/>
      <c r="F142" s="15">
        <f>SUM(F143)</f>
        <v>78455.6</v>
      </c>
      <c r="G142" s="15">
        <f>SUM(G143)</f>
        <v>78438.8</v>
      </c>
      <c r="H142" s="32">
        <f aca="true" t="shared" si="7" ref="H142:H204">G142/F142*100</f>
        <v>99.97858661459475</v>
      </c>
    </row>
    <row r="143" spans="1:8" ht="15.75">
      <c r="A143" s="7" t="s">
        <v>159</v>
      </c>
      <c r="B143" s="20" t="s">
        <v>78</v>
      </c>
      <c r="C143" s="24" t="s">
        <v>13</v>
      </c>
      <c r="D143" s="25" t="s">
        <v>160</v>
      </c>
      <c r="E143" s="24"/>
      <c r="F143" s="15">
        <f>SUM(F144,F147,F150)</f>
        <v>78455.6</v>
      </c>
      <c r="G143" s="15">
        <f>SUM(G144,G147,G150)</f>
        <v>78438.8</v>
      </c>
      <c r="H143" s="32">
        <f t="shared" si="7"/>
        <v>99.97858661459475</v>
      </c>
    </row>
    <row r="144" spans="1:8" ht="15.75">
      <c r="A144" s="7" t="s">
        <v>161</v>
      </c>
      <c r="B144" s="20" t="s">
        <v>78</v>
      </c>
      <c r="C144" s="24" t="s">
        <v>13</v>
      </c>
      <c r="D144" s="25" t="s">
        <v>162</v>
      </c>
      <c r="E144" s="24"/>
      <c r="F144" s="15">
        <f>SUM(F145,F146)</f>
        <v>8373.7</v>
      </c>
      <c r="G144" s="15">
        <f>SUM(G145,G146)</f>
        <v>8373.7</v>
      </c>
      <c r="H144" s="32">
        <f t="shared" si="7"/>
        <v>100</v>
      </c>
    </row>
    <row r="145" spans="1:8" ht="31.5">
      <c r="A145" s="8" t="s">
        <v>304</v>
      </c>
      <c r="B145" s="24" t="s">
        <v>78</v>
      </c>
      <c r="C145" s="24" t="s">
        <v>13</v>
      </c>
      <c r="D145" s="25" t="s">
        <v>162</v>
      </c>
      <c r="E145" s="24" t="s">
        <v>305</v>
      </c>
      <c r="F145" s="13">
        <v>5951.4</v>
      </c>
      <c r="G145" s="32">
        <v>5951.4</v>
      </c>
      <c r="H145" s="32">
        <f t="shared" si="7"/>
        <v>100</v>
      </c>
    </row>
    <row r="146" spans="1:8" ht="31.5">
      <c r="A146" s="7" t="s">
        <v>39</v>
      </c>
      <c r="B146" s="24" t="s">
        <v>78</v>
      </c>
      <c r="C146" s="24" t="s">
        <v>13</v>
      </c>
      <c r="D146" s="25" t="s">
        <v>162</v>
      </c>
      <c r="E146" s="24" t="s">
        <v>182</v>
      </c>
      <c r="F146" s="50">
        <v>2422.3</v>
      </c>
      <c r="G146" s="32">
        <v>2422.3</v>
      </c>
      <c r="H146" s="32">
        <f t="shared" si="7"/>
        <v>100</v>
      </c>
    </row>
    <row r="147" spans="1:8" ht="15.75">
      <c r="A147" s="7" t="s">
        <v>163</v>
      </c>
      <c r="B147" s="20" t="s">
        <v>78</v>
      </c>
      <c r="C147" s="24" t="s">
        <v>13</v>
      </c>
      <c r="D147" s="25" t="s">
        <v>164</v>
      </c>
      <c r="E147" s="24"/>
      <c r="F147" s="15">
        <f>SUM(F149,F148)</f>
        <v>30343.3</v>
      </c>
      <c r="G147" s="15">
        <v>30342.9</v>
      </c>
      <c r="H147" s="32">
        <f t="shared" si="7"/>
        <v>99.99868175182002</v>
      </c>
    </row>
    <row r="148" spans="1:8" ht="31.5">
      <c r="A148" s="8" t="s">
        <v>304</v>
      </c>
      <c r="B148" s="24" t="s">
        <v>78</v>
      </c>
      <c r="C148" s="24" t="s">
        <v>13</v>
      </c>
      <c r="D148" s="25" t="s">
        <v>164</v>
      </c>
      <c r="E148" s="24" t="s">
        <v>305</v>
      </c>
      <c r="F148" s="13">
        <v>29222.7</v>
      </c>
      <c r="G148" s="32">
        <v>29222.4</v>
      </c>
      <c r="H148" s="32">
        <f t="shared" si="7"/>
        <v>99.99897340081513</v>
      </c>
    </row>
    <row r="149" spans="1:8" ht="31.5">
      <c r="A149" s="7" t="s">
        <v>39</v>
      </c>
      <c r="B149" s="24" t="s">
        <v>78</v>
      </c>
      <c r="C149" s="24" t="s">
        <v>13</v>
      </c>
      <c r="D149" s="25" t="s">
        <v>164</v>
      </c>
      <c r="E149" s="24" t="s">
        <v>182</v>
      </c>
      <c r="F149" s="50">
        <v>1120.6</v>
      </c>
      <c r="G149" s="32">
        <v>1120.5</v>
      </c>
      <c r="H149" s="32">
        <f t="shared" si="7"/>
        <v>99.99107620917367</v>
      </c>
    </row>
    <row r="150" spans="1:8" ht="47.25">
      <c r="A150" s="7" t="s">
        <v>165</v>
      </c>
      <c r="B150" s="20" t="s">
        <v>78</v>
      </c>
      <c r="C150" s="24" t="s">
        <v>13</v>
      </c>
      <c r="D150" s="25" t="s">
        <v>166</v>
      </c>
      <c r="E150" s="24"/>
      <c r="F150" s="15">
        <f>SUM(F151,F152)</f>
        <v>39738.600000000006</v>
      </c>
      <c r="G150" s="15">
        <f>SUM(G151,G152)</f>
        <v>39722.2</v>
      </c>
      <c r="H150" s="32">
        <f t="shared" si="7"/>
        <v>99.95873030252699</v>
      </c>
    </row>
    <row r="151" spans="1:8" ht="31.5">
      <c r="A151" s="8" t="s">
        <v>304</v>
      </c>
      <c r="B151" s="24" t="s">
        <v>78</v>
      </c>
      <c r="C151" s="24" t="s">
        <v>13</v>
      </c>
      <c r="D151" s="25" t="s">
        <v>166</v>
      </c>
      <c r="E151" s="24" t="s">
        <v>305</v>
      </c>
      <c r="F151" s="13">
        <v>36139.3</v>
      </c>
      <c r="G151" s="32">
        <v>36138.1</v>
      </c>
      <c r="H151" s="32">
        <f t="shared" si="7"/>
        <v>99.9966795150985</v>
      </c>
    </row>
    <row r="152" spans="1:8" ht="30" customHeight="1">
      <c r="A152" s="7" t="s">
        <v>39</v>
      </c>
      <c r="B152" s="24" t="s">
        <v>78</v>
      </c>
      <c r="C152" s="24" t="s">
        <v>13</v>
      </c>
      <c r="D152" s="25" t="s">
        <v>166</v>
      </c>
      <c r="E152" s="24" t="s">
        <v>182</v>
      </c>
      <c r="F152" s="13">
        <v>3599.3</v>
      </c>
      <c r="G152" s="32">
        <v>3584.1</v>
      </c>
      <c r="H152" s="32">
        <f t="shared" si="7"/>
        <v>99.57769566304559</v>
      </c>
    </row>
    <row r="153" spans="1:8" ht="15.75">
      <c r="A153" s="7"/>
      <c r="B153" s="20"/>
      <c r="C153" s="22"/>
      <c r="D153" s="23"/>
      <c r="F153" s="15"/>
      <c r="H153" s="32"/>
    </row>
    <row r="154" spans="1:8" ht="15.75">
      <c r="A154" s="6" t="s">
        <v>79</v>
      </c>
      <c r="B154" s="20" t="s">
        <v>80</v>
      </c>
      <c r="C154" s="21"/>
      <c r="D154" s="21"/>
      <c r="E154" s="21"/>
      <c r="F154" s="13">
        <f>SUM(F155,F162,F194,F198,F206)</f>
        <v>612321.2000000001</v>
      </c>
      <c r="G154" s="13">
        <f>SUM(G155,G162,G194,G198,G206)</f>
        <v>607500.7000000002</v>
      </c>
      <c r="H154" s="32">
        <f t="shared" si="7"/>
        <v>99.21274977903755</v>
      </c>
    </row>
    <row r="155" spans="1:8" ht="15.75">
      <c r="A155" s="8" t="s">
        <v>81</v>
      </c>
      <c r="B155" s="20" t="s">
        <v>80</v>
      </c>
      <c r="C155" s="22" t="s">
        <v>7</v>
      </c>
      <c r="D155" s="23"/>
      <c r="F155" s="13">
        <f>SUM(F156,F159)</f>
        <v>219314.9</v>
      </c>
      <c r="G155" s="13">
        <f>SUM(G156,G159)</f>
        <v>217708.2</v>
      </c>
      <c r="H155" s="32">
        <f t="shared" si="7"/>
        <v>99.26740043654125</v>
      </c>
    </row>
    <row r="156" spans="1:8" ht="15.75">
      <c r="A156" s="9" t="s">
        <v>82</v>
      </c>
      <c r="B156" s="28" t="s">
        <v>80</v>
      </c>
      <c r="C156" s="27" t="s">
        <v>7</v>
      </c>
      <c r="D156" s="28" t="s">
        <v>83</v>
      </c>
      <c r="E156" s="20"/>
      <c r="F156" s="13">
        <f>SUM(F157)</f>
        <v>203596.9</v>
      </c>
      <c r="G156" s="13">
        <f>SUM(G157)</f>
        <v>201990.6</v>
      </c>
      <c r="H156" s="32">
        <f t="shared" si="7"/>
        <v>99.21103906788366</v>
      </c>
    </row>
    <row r="157" spans="1:8" ht="31.5">
      <c r="A157" s="9" t="s">
        <v>69</v>
      </c>
      <c r="B157" s="28" t="s">
        <v>80</v>
      </c>
      <c r="C157" s="27" t="s">
        <v>7</v>
      </c>
      <c r="D157" s="28" t="s">
        <v>84</v>
      </c>
      <c r="E157" s="20"/>
      <c r="F157" s="13">
        <f>SUM(F158)</f>
        <v>203596.9</v>
      </c>
      <c r="G157" s="13">
        <f>SUM(G158)</f>
        <v>201990.6</v>
      </c>
      <c r="H157" s="32">
        <f t="shared" si="7"/>
        <v>99.21103906788366</v>
      </c>
    </row>
    <row r="158" spans="1:8" ht="31.5">
      <c r="A158" s="9" t="s">
        <v>85</v>
      </c>
      <c r="B158" s="27" t="s">
        <v>80</v>
      </c>
      <c r="C158" s="27" t="s">
        <v>7</v>
      </c>
      <c r="D158" s="28" t="s">
        <v>84</v>
      </c>
      <c r="E158" s="27" t="s">
        <v>86</v>
      </c>
      <c r="F158" s="15">
        <v>203596.9</v>
      </c>
      <c r="G158" s="15">
        <v>201990.6</v>
      </c>
      <c r="H158" s="32">
        <f t="shared" si="7"/>
        <v>99.21103906788366</v>
      </c>
    </row>
    <row r="159" spans="1:8" ht="31.5">
      <c r="A159" s="9" t="s">
        <v>65</v>
      </c>
      <c r="B159" s="42" t="s">
        <v>80</v>
      </c>
      <c r="C159" s="42" t="s">
        <v>7</v>
      </c>
      <c r="D159" s="46" t="s">
        <v>66</v>
      </c>
      <c r="E159" s="42"/>
      <c r="F159" s="13">
        <f>SUM(F160)</f>
        <v>15718</v>
      </c>
      <c r="G159" s="13">
        <f>SUM(G160)</f>
        <v>15717.6</v>
      </c>
      <c r="H159" s="32">
        <f t="shared" si="7"/>
        <v>99.99745514696527</v>
      </c>
    </row>
    <row r="160" spans="1:8" ht="94.5">
      <c r="A160" s="9" t="s">
        <v>326</v>
      </c>
      <c r="B160" s="42" t="s">
        <v>80</v>
      </c>
      <c r="C160" s="42" t="s">
        <v>7</v>
      </c>
      <c r="D160" s="46" t="s">
        <v>327</v>
      </c>
      <c r="E160" s="42"/>
      <c r="F160" s="13">
        <f>SUM(F161)</f>
        <v>15718</v>
      </c>
      <c r="G160" s="13">
        <f>SUM(G161)</f>
        <v>15717.6</v>
      </c>
      <c r="H160" s="32">
        <f t="shared" si="7"/>
        <v>99.99745514696527</v>
      </c>
    </row>
    <row r="161" spans="1:8" ht="15.75">
      <c r="A161" s="9" t="s">
        <v>136</v>
      </c>
      <c r="B161" s="42" t="s">
        <v>80</v>
      </c>
      <c r="C161" s="42" t="s">
        <v>7</v>
      </c>
      <c r="D161" s="46" t="s">
        <v>327</v>
      </c>
      <c r="E161" s="42" t="s">
        <v>137</v>
      </c>
      <c r="F161" s="15">
        <v>15718</v>
      </c>
      <c r="G161" s="15">
        <v>15717.6</v>
      </c>
      <c r="H161" s="32">
        <f t="shared" si="7"/>
        <v>99.99745514696527</v>
      </c>
    </row>
    <row r="162" spans="1:8" ht="15.75">
      <c r="A162" s="7" t="s">
        <v>87</v>
      </c>
      <c r="B162" s="21" t="s">
        <v>80</v>
      </c>
      <c r="C162" s="20" t="s">
        <v>9</v>
      </c>
      <c r="D162" s="21"/>
      <c r="E162" s="21"/>
      <c r="F162" s="13">
        <f>SUM(F163,F176,F186,F190)</f>
        <v>352717.80000000005</v>
      </c>
      <c r="G162" s="13">
        <f>SUM(G163,G176,G186,G190)</f>
        <v>350474.6</v>
      </c>
      <c r="H162" s="32">
        <f t="shared" si="7"/>
        <v>99.36402415755596</v>
      </c>
    </row>
    <row r="163" spans="1:8" ht="47.25">
      <c r="A163" s="7" t="s">
        <v>88</v>
      </c>
      <c r="B163" s="21" t="s">
        <v>80</v>
      </c>
      <c r="C163" s="20" t="s">
        <v>9</v>
      </c>
      <c r="D163" s="21" t="s">
        <v>89</v>
      </c>
      <c r="E163" s="21"/>
      <c r="F163" s="13">
        <f>SUM(F164)</f>
        <v>269328.8</v>
      </c>
      <c r="G163" s="13">
        <f>SUM(G164)</f>
        <v>267729.6</v>
      </c>
      <c r="H163" s="32">
        <f t="shared" si="7"/>
        <v>99.40622762957396</v>
      </c>
    </row>
    <row r="164" spans="1:8" ht="31.5">
      <c r="A164" s="7" t="s">
        <v>69</v>
      </c>
      <c r="B164" s="20" t="s">
        <v>80</v>
      </c>
      <c r="C164" s="20" t="s">
        <v>9</v>
      </c>
      <c r="D164" s="21" t="s">
        <v>90</v>
      </c>
      <c r="F164" s="13">
        <f>SUM(F165,F170,F173)</f>
        <v>269328.8</v>
      </c>
      <c r="G164" s="13">
        <f>SUM(G165,G170,G173)</f>
        <v>267729.6</v>
      </c>
      <c r="H164" s="32">
        <f t="shared" si="7"/>
        <v>99.40622762957396</v>
      </c>
    </row>
    <row r="165" spans="1:8" ht="15.75">
      <c r="A165" s="7" t="s">
        <v>205</v>
      </c>
      <c r="B165" s="20" t="s">
        <v>80</v>
      </c>
      <c r="C165" s="20" t="s">
        <v>9</v>
      </c>
      <c r="D165" s="21" t="s">
        <v>206</v>
      </c>
      <c r="F165" s="13">
        <f>SUM(F166,F168)</f>
        <v>246193.69999999998</v>
      </c>
      <c r="G165" s="13">
        <f>SUM(G166,G168)</f>
        <v>244731.3</v>
      </c>
      <c r="H165" s="32">
        <f t="shared" si="7"/>
        <v>99.40599617293213</v>
      </c>
    </row>
    <row r="166" spans="1:8" ht="31.5">
      <c r="A166" s="9" t="s">
        <v>85</v>
      </c>
      <c r="B166" s="20" t="s">
        <v>80</v>
      </c>
      <c r="C166" s="20" t="s">
        <v>9</v>
      </c>
      <c r="D166" s="21" t="s">
        <v>206</v>
      </c>
      <c r="E166" s="27" t="s">
        <v>86</v>
      </c>
      <c r="F166" s="13">
        <v>245191.9</v>
      </c>
      <c r="G166" s="13">
        <v>243729.5</v>
      </c>
      <c r="H166" s="32">
        <f t="shared" si="7"/>
        <v>99.40356920436605</v>
      </c>
    </row>
    <row r="167" spans="1:8" ht="15.75">
      <c r="A167" s="7" t="s">
        <v>152</v>
      </c>
      <c r="B167" s="20" t="s">
        <v>80</v>
      </c>
      <c r="C167" s="20" t="s">
        <v>9</v>
      </c>
      <c r="D167" s="21" t="s">
        <v>206</v>
      </c>
      <c r="E167" s="27" t="s">
        <v>86</v>
      </c>
      <c r="F167" s="13">
        <v>188280.9</v>
      </c>
      <c r="G167" s="13">
        <v>188197.4</v>
      </c>
      <c r="H167" s="32">
        <f t="shared" si="7"/>
        <v>99.95565136984155</v>
      </c>
    </row>
    <row r="168" spans="1:8" ht="31.5">
      <c r="A168" s="8" t="s">
        <v>304</v>
      </c>
      <c r="B168" s="33" t="s">
        <v>80</v>
      </c>
      <c r="C168" s="33" t="s">
        <v>9</v>
      </c>
      <c r="D168" s="39" t="s">
        <v>206</v>
      </c>
      <c r="E168" s="42" t="s">
        <v>305</v>
      </c>
      <c r="F168" s="13">
        <v>1001.8</v>
      </c>
      <c r="G168" s="13">
        <v>1001.8</v>
      </c>
      <c r="H168" s="32">
        <f t="shared" si="7"/>
        <v>100</v>
      </c>
    </row>
    <row r="169" spans="1:8" ht="15.75">
      <c r="A169" s="7" t="s">
        <v>152</v>
      </c>
      <c r="B169" s="33" t="s">
        <v>80</v>
      </c>
      <c r="C169" s="33" t="s">
        <v>9</v>
      </c>
      <c r="D169" s="39" t="s">
        <v>206</v>
      </c>
      <c r="E169" s="42" t="s">
        <v>305</v>
      </c>
      <c r="F169" s="13">
        <v>322</v>
      </c>
      <c r="G169" s="13">
        <v>322</v>
      </c>
      <c r="H169" s="32">
        <f t="shared" si="7"/>
        <v>100</v>
      </c>
    </row>
    <row r="170" spans="1:8" ht="31.5">
      <c r="A170" s="7" t="s">
        <v>207</v>
      </c>
      <c r="B170" s="20" t="s">
        <v>80</v>
      </c>
      <c r="C170" s="20" t="s">
        <v>9</v>
      </c>
      <c r="D170" s="21" t="s">
        <v>208</v>
      </c>
      <c r="F170" s="13">
        <f>SUM(F171)</f>
        <v>8602.2</v>
      </c>
      <c r="G170" s="13">
        <f>SUM(G171)</f>
        <v>8576.9</v>
      </c>
      <c r="H170" s="32">
        <f t="shared" si="7"/>
        <v>99.70588919113715</v>
      </c>
    </row>
    <row r="171" spans="1:8" ht="31.5">
      <c r="A171" s="9" t="s">
        <v>85</v>
      </c>
      <c r="B171" s="20" t="s">
        <v>80</v>
      </c>
      <c r="C171" s="20" t="s">
        <v>9</v>
      </c>
      <c r="D171" s="21" t="s">
        <v>208</v>
      </c>
      <c r="E171" s="27" t="s">
        <v>86</v>
      </c>
      <c r="F171" s="13">
        <v>8602.2</v>
      </c>
      <c r="G171" s="13">
        <v>8576.9</v>
      </c>
      <c r="H171" s="32">
        <f t="shared" si="7"/>
        <v>99.70588919113715</v>
      </c>
    </row>
    <row r="172" spans="1:8" ht="15.75">
      <c r="A172" s="7" t="s">
        <v>152</v>
      </c>
      <c r="B172" s="20" t="s">
        <v>80</v>
      </c>
      <c r="C172" s="20" t="s">
        <v>9</v>
      </c>
      <c r="D172" s="21" t="s">
        <v>208</v>
      </c>
      <c r="E172" s="27" t="s">
        <v>86</v>
      </c>
      <c r="F172" s="13">
        <v>6987.7</v>
      </c>
      <c r="G172" s="13">
        <v>6987.7</v>
      </c>
      <c r="H172" s="32">
        <f t="shared" si="7"/>
        <v>100</v>
      </c>
    </row>
    <row r="173" spans="1:8" ht="15.75">
      <c r="A173" s="7" t="s">
        <v>209</v>
      </c>
      <c r="B173" s="20" t="s">
        <v>80</v>
      </c>
      <c r="C173" s="20" t="s">
        <v>9</v>
      </c>
      <c r="D173" s="21" t="s">
        <v>210</v>
      </c>
      <c r="F173" s="13">
        <f>SUM(F174)</f>
        <v>14532.9</v>
      </c>
      <c r="G173" s="13">
        <f>SUM(G174)</f>
        <v>14421.4</v>
      </c>
      <c r="H173" s="32">
        <f t="shared" si="7"/>
        <v>99.23277528917147</v>
      </c>
    </row>
    <row r="174" spans="1:8" ht="31.5">
      <c r="A174" s="9" t="s">
        <v>85</v>
      </c>
      <c r="B174" s="20" t="s">
        <v>80</v>
      </c>
      <c r="C174" s="20" t="s">
        <v>9</v>
      </c>
      <c r="D174" s="21" t="s">
        <v>210</v>
      </c>
      <c r="E174" s="27" t="s">
        <v>86</v>
      </c>
      <c r="F174" s="13">
        <v>14532.9</v>
      </c>
      <c r="G174" s="13">
        <v>14421.4</v>
      </c>
      <c r="H174" s="32">
        <f t="shared" si="7"/>
        <v>99.23277528917147</v>
      </c>
    </row>
    <row r="175" spans="1:8" ht="15.75">
      <c r="A175" s="7" t="s">
        <v>152</v>
      </c>
      <c r="B175" s="20" t="s">
        <v>80</v>
      </c>
      <c r="C175" s="20" t="s">
        <v>9</v>
      </c>
      <c r="D175" s="21" t="s">
        <v>210</v>
      </c>
      <c r="E175" s="27" t="s">
        <v>86</v>
      </c>
      <c r="F175" s="13">
        <v>12120.3</v>
      </c>
      <c r="G175" s="13">
        <v>12120.2</v>
      </c>
      <c r="H175" s="32">
        <f t="shared" si="7"/>
        <v>99.99917493791409</v>
      </c>
    </row>
    <row r="176" spans="1:8" ht="31.5">
      <c r="A176" s="7" t="s">
        <v>91</v>
      </c>
      <c r="B176" s="21" t="s">
        <v>80</v>
      </c>
      <c r="C176" s="20" t="s">
        <v>9</v>
      </c>
      <c r="D176" s="21" t="s">
        <v>92</v>
      </c>
      <c r="E176" s="20"/>
      <c r="F176" s="13">
        <f>SUM(F177)</f>
        <v>79305.1</v>
      </c>
      <c r="G176" s="13">
        <f>SUM(G177)</f>
        <v>78878.4</v>
      </c>
      <c r="H176" s="32">
        <f t="shared" si="7"/>
        <v>99.46195137513223</v>
      </c>
    </row>
    <row r="177" spans="1:8" ht="31.5">
      <c r="A177" s="7" t="s">
        <v>69</v>
      </c>
      <c r="B177" s="21" t="s">
        <v>80</v>
      </c>
      <c r="C177" s="20" t="s">
        <v>9</v>
      </c>
      <c r="D177" s="21" t="s">
        <v>93</v>
      </c>
      <c r="E177" s="20"/>
      <c r="F177" s="13">
        <f>SUM(F178,F180,F182,F184)</f>
        <v>79305.1</v>
      </c>
      <c r="G177" s="13">
        <f>SUM(G178,G180,G182,G184)</f>
        <v>78878.4</v>
      </c>
      <c r="H177" s="32">
        <f t="shared" si="7"/>
        <v>99.46195137513223</v>
      </c>
    </row>
    <row r="178" spans="1:8" ht="31.5">
      <c r="A178" s="7" t="s">
        <v>211</v>
      </c>
      <c r="B178" s="21" t="s">
        <v>80</v>
      </c>
      <c r="C178" s="20" t="s">
        <v>9</v>
      </c>
      <c r="D178" s="21" t="s">
        <v>212</v>
      </c>
      <c r="E178" s="20"/>
      <c r="F178" s="13">
        <f>SUM(F179)</f>
        <v>26301</v>
      </c>
      <c r="G178" s="13">
        <f>SUM(G179)</f>
        <v>26127.7</v>
      </c>
      <c r="H178" s="32">
        <f t="shared" si="7"/>
        <v>99.34108969240714</v>
      </c>
    </row>
    <row r="179" spans="1:8" ht="31.5">
      <c r="A179" s="9" t="s">
        <v>85</v>
      </c>
      <c r="B179" s="21" t="s">
        <v>80</v>
      </c>
      <c r="C179" s="20" t="s">
        <v>9</v>
      </c>
      <c r="D179" s="21" t="s">
        <v>212</v>
      </c>
      <c r="E179" s="27" t="s">
        <v>86</v>
      </c>
      <c r="F179" s="13">
        <v>26301</v>
      </c>
      <c r="G179" s="13">
        <v>26127.7</v>
      </c>
      <c r="H179" s="32">
        <f t="shared" si="7"/>
        <v>99.34108969240714</v>
      </c>
    </row>
    <row r="180" spans="1:8" ht="15.75">
      <c r="A180" s="7" t="s">
        <v>213</v>
      </c>
      <c r="B180" s="21" t="s">
        <v>80</v>
      </c>
      <c r="C180" s="20" t="s">
        <v>9</v>
      </c>
      <c r="D180" s="21" t="s">
        <v>216</v>
      </c>
      <c r="E180" s="20"/>
      <c r="F180" s="13">
        <f>SUM(F181)</f>
        <v>7108.9</v>
      </c>
      <c r="G180" s="13">
        <f>SUM(G181)</f>
        <v>7039.4</v>
      </c>
      <c r="H180" s="32">
        <f t="shared" si="7"/>
        <v>99.02235226265667</v>
      </c>
    </row>
    <row r="181" spans="1:8" ht="31.5">
      <c r="A181" s="9" t="s">
        <v>85</v>
      </c>
      <c r="B181" s="21" t="s">
        <v>80</v>
      </c>
      <c r="C181" s="20" t="s">
        <v>9</v>
      </c>
      <c r="D181" s="21" t="s">
        <v>216</v>
      </c>
      <c r="E181" s="27" t="s">
        <v>86</v>
      </c>
      <c r="F181" s="13">
        <v>7108.9</v>
      </c>
      <c r="G181" s="13">
        <v>7039.4</v>
      </c>
      <c r="H181" s="32">
        <f t="shared" si="7"/>
        <v>99.02235226265667</v>
      </c>
    </row>
    <row r="182" spans="1:8" ht="31.5">
      <c r="A182" s="7" t="s">
        <v>215</v>
      </c>
      <c r="B182" s="21" t="s">
        <v>80</v>
      </c>
      <c r="C182" s="20" t="s">
        <v>9</v>
      </c>
      <c r="D182" s="21" t="s">
        <v>217</v>
      </c>
      <c r="E182" s="20"/>
      <c r="F182" s="13">
        <f>SUM(F183)</f>
        <v>6366.3</v>
      </c>
      <c r="G182" s="13">
        <f>SUM(G183)</f>
        <v>6366</v>
      </c>
      <c r="H182" s="32">
        <f t="shared" si="7"/>
        <v>99.9952876867254</v>
      </c>
    </row>
    <row r="183" spans="1:8" ht="31.5">
      <c r="A183" s="9" t="s">
        <v>85</v>
      </c>
      <c r="B183" s="21" t="s">
        <v>80</v>
      </c>
      <c r="C183" s="20" t="s">
        <v>9</v>
      </c>
      <c r="D183" s="21" t="s">
        <v>217</v>
      </c>
      <c r="E183" s="27" t="s">
        <v>86</v>
      </c>
      <c r="F183" s="13">
        <v>6366.3</v>
      </c>
      <c r="G183" s="13">
        <v>6366</v>
      </c>
      <c r="H183" s="32">
        <f t="shared" si="7"/>
        <v>99.9952876867254</v>
      </c>
    </row>
    <row r="184" spans="1:8" ht="47.25">
      <c r="A184" s="7" t="s">
        <v>214</v>
      </c>
      <c r="B184" s="21" t="s">
        <v>80</v>
      </c>
      <c r="C184" s="20" t="s">
        <v>9</v>
      </c>
      <c r="D184" s="21" t="s">
        <v>218</v>
      </c>
      <c r="E184" s="20"/>
      <c r="F184" s="13">
        <f>SUM(F185)</f>
        <v>39528.9</v>
      </c>
      <c r="G184" s="13">
        <f>SUM(G185)</f>
        <v>39345.3</v>
      </c>
      <c r="H184" s="32">
        <f t="shared" si="7"/>
        <v>99.53552970105417</v>
      </c>
    </row>
    <row r="185" spans="1:8" ht="31.5">
      <c r="A185" s="9" t="s">
        <v>85</v>
      </c>
      <c r="B185" s="21" t="s">
        <v>80</v>
      </c>
      <c r="C185" s="20" t="s">
        <v>9</v>
      </c>
      <c r="D185" s="21" t="s">
        <v>218</v>
      </c>
      <c r="E185" s="27" t="s">
        <v>86</v>
      </c>
      <c r="F185" s="13">
        <v>39528.9</v>
      </c>
      <c r="G185" s="13">
        <v>39345.3</v>
      </c>
      <c r="H185" s="32">
        <f t="shared" si="7"/>
        <v>99.53552970105417</v>
      </c>
    </row>
    <row r="186" spans="1:8" ht="15.75">
      <c r="A186" s="7" t="s">
        <v>176</v>
      </c>
      <c r="B186" s="21" t="s">
        <v>80</v>
      </c>
      <c r="C186" s="20" t="s">
        <v>9</v>
      </c>
      <c r="D186" s="21" t="s">
        <v>177</v>
      </c>
      <c r="E186" s="20"/>
      <c r="F186" s="13">
        <f aca="true" t="shared" si="8" ref="F186:G188">SUM(F187)</f>
        <v>197.9</v>
      </c>
      <c r="G186" s="13">
        <f t="shared" si="8"/>
        <v>129</v>
      </c>
      <c r="H186" s="32">
        <f t="shared" si="7"/>
        <v>65.1844365841334</v>
      </c>
    </row>
    <row r="187" spans="1:8" ht="31.5">
      <c r="A187" s="7" t="s">
        <v>69</v>
      </c>
      <c r="B187" s="21" t="s">
        <v>80</v>
      </c>
      <c r="C187" s="20" t="s">
        <v>9</v>
      </c>
      <c r="D187" s="21" t="s">
        <v>178</v>
      </c>
      <c r="E187" s="20"/>
      <c r="F187" s="13">
        <f t="shared" si="8"/>
        <v>197.9</v>
      </c>
      <c r="G187" s="13">
        <f t="shared" si="8"/>
        <v>129</v>
      </c>
      <c r="H187" s="32">
        <f t="shared" si="7"/>
        <v>65.1844365841334</v>
      </c>
    </row>
    <row r="188" spans="1:8" ht="47.25">
      <c r="A188" s="7" t="s">
        <v>179</v>
      </c>
      <c r="B188" s="20" t="s">
        <v>80</v>
      </c>
      <c r="C188" s="20" t="s">
        <v>9</v>
      </c>
      <c r="D188" s="21" t="s">
        <v>178</v>
      </c>
      <c r="E188" s="20"/>
      <c r="F188" s="13">
        <f t="shared" si="8"/>
        <v>197.9</v>
      </c>
      <c r="G188" s="13">
        <f t="shared" si="8"/>
        <v>129</v>
      </c>
      <c r="H188" s="32">
        <f t="shared" si="7"/>
        <v>65.1844365841334</v>
      </c>
    </row>
    <row r="189" spans="1:8" ht="31.5">
      <c r="A189" s="7" t="s">
        <v>85</v>
      </c>
      <c r="B189" s="20" t="s">
        <v>80</v>
      </c>
      <c r="C189" s="20" t="s">
        <v>9</v>
      </c>
      <c r="D189" s="21" t="s">
        <v>178</v>
      </c>
      <c r="E189" s="20" t="s">
        <v>86</v>
      </c>
      <c r="F189" s="13">
        <v>197.9</v>
      </c>
      <c r="G189" s="13">
        <v>129</v>
      </c>
      <c r="H189" s="32">
        <f t="shared" si="7"/>
        <v>65.1844365841334</v>
      </c>
    </row>
    <row r="190" spans="1:8" ht="31.5">
      <c r="A190" s="7" t="s">
        <v>94</v>
      </c>
      <c r="B190" s="22" t="s">
        <v>80</v>
      </c>
      <c r="C190" s="22" t="s">
        <v>9</v>
      </c>
      <c r="D190" s="23" t="s">
        <v>95</v>
      </c>
      <c r="E190" s="22"/>
      <c r="F190" s="13">
        <f>SUM(F192)</f>
        <v>3886</v>
      </c>
      <c r="G190" s="13">
        <f>SUM(G192)</f>
        <v>3737.6</v>
      </c>
      <c r="H190" s="32">
        <f t="shared" si="7"/>
        <v>96.1811631497684</v>
      </c>
    </row>
    <row r="191" spans="1:8" ht="47.25">
      <c r="A191" s="7" t="s">
        <v>96</v>
      </c>
      <c r="B191" s="22" t="s">
        <v>80</v>
      </c>
      <c r="C191" s="22" t="s">
        <v>9</v>
      </c>
      <c r="D191" s="23" t="s">
        <v>97</v>
      </c>
      <c r="E191" s="22"/>
      <c r="F191" s="13">
        <f>SUM(F192)</f>
        <v>3886</v>
      </c>
      <c r="G191" s="13">
        <f>SUM(G192)</f>
        <v>3737.6</v>
      </c>
      <c r="H191" s="32">
        <f t="shared" si="7"/>
        <v>96.1811631497684</v>
      </c>
    </row>
    <row r="192" spans="1:8" ht="31.5">
      <c r="A192" s="7" t="s">
        <v>85</v>
      </c>
      <c r="B192" s="22" t="s">
        <v>80</v>
      </c>
      <c r="C192" s="22" t="s">
        <v>9</v>
      </c>
      <c r="D192" s="23" t="s">
        <v>97</v>
      </c>
      <c r="E192" s="22" t="s">
        <v>86</v>
      </c>
      <c r="F192" s="15">
        <v>3886</v>
      </c>
      <c r="G192" s="15">
        <v>3737.6</v>
      </c>
      <c r="H192" s="32">
        <f t="shared" si="7"/>
        <v>96.1811631497684</v>
      </c>
    </row>
    <row r="193" spans="1:8" ht="15.75">
      <c r="A193" s="7" t="s">
        <v>152</v>
      </c>
      <c r="B193" s="22" t="s">
        <v>80</v>
      </c>
      <c r="C193" s="22" t="s">
        <v>9</v>
      </c>
      <c r="D193" s="23" t="s">
        <v>97</v>
      </c>
      <c r="E193" s="22" t="s">
        <v>86</v>
      </c>
      <c r="F193" s="15">
        <v>3886</v>
      </c>
      <c r="G193" s="15">
        <v>3737.6</v>
      </c>
      <c r="H193" s="32">
        <f t="shared" si="7"/>
        <v>96.1811631497684</v>
      </c>
    </row>
    <row r="194" spans="1:8" ht="47.25">
      <c r="A194" s="7" t="s">
        <v>329</v>
      </c>
      <c r="B194" s="35" t="s">
        <v>80</v>
      </c>
      <c r="C194" s="35" t="s">
        <v>78</v>
      </c>
      <c r="D194" s="36"/>
      <c r="E194" s="39"/>
      <c r="F194" s="13">
        <f aca="true" t="shared" si="9" ref="F194:G196">SUM(F195)</f>
        <v>32</v>
      </c>
      <c r="G194" s="13">
        <f t="shared" si="9"/>
        <v>31.8</v>
      </c>
      <c r="H194" s="32">
        <f t="shared" si="7"/>
        <v>99.375</v>
      </c>
    </row>
    <row r="195" spans="1:8" ht="31.5">
      <c r="A195" s="7" t="s">
        <v>330</v>
      </c>
      <c r="B195" s="33" t="s">
        <v>80</v>
      </c>
      <c r="C195" s="33" t="s">
        <v>78</v>
      </c>
      <c r="D195" s="39" t="s">
        <v>331</v>
      </c>
      <c r="E195" s="47"/>
      <c r="F195" s="13">
        <f t="shared" si="9"/>
        <v>32</v>
      </c>
      <c r="G195" s="13">
        <f t="shared" si="9"/>
        <v>31.8</v>
      </c>
      <c r="H195" s="32">
        <f t="shared" si="7"/>
        <v>99.375</v>
      </c>
    </row>
    <row r="196" spans="1:8" ht="31.5">
      <c r="A196" s="7" t="s">
        <v>69</v>
      </c>
      <c r="B196" s="33" t="s">
        <v>80</v>
      </c>
      <c r="C196" s="33" t="s">
        <v>78</v>
      </c>
      <c r="D196" s="39" t="s">
        <v>332</v>
      </c>
      <c r="E196" s="33"/>
      <c r="F196" s="13">
        <f t="shared" si="9"/>
        <v>32</v>
      </c>
      <c r="G196" s="13">
        <f t="shared" si="9"/>
        <v>31.8</v>
      </c>
      <c r="H196" s="32">
        <f t="shared" si="7"/>
        <v>99.375</v>
      </c>
    </row>
    <row r="197" spans="1:8" ht="31.5">
      <c r="A197" s="7" t="s">
        <v>85</v>
      </c>
      <c r="B197" s="33" t="s">
        <v>80</v>
      </c>
      <c r="C197" s="33" t="s">
        <v>78</v>
      </c>
      <c r="D197" s="39" t="s">
        <v>332</v>
      </c>
      <c r="E197" s="33" t="s">
        <v>86</v>
      </c>
      <c r="F197" s="15">
        <v>32</v>
      </c>
      <c r="G197" s="15">
        <v>31.8</v>
      </c>
      <c r="H197" s="32">
        <f t="shared" si="7"/>
        <v>99.375</v>
      </c>
    </row>
    <row r="198" spans="1:8" ht="31.5">
      <c r="A198" s="7" t="s">
        <v>98</v>
      </c>
      <c r="B198" s="48" t="s">
        <v>80</v>
      </c>
      <c r="C198" s="48" t="s">
        <v>80</v>
      </c>
      <c r="D198" s="46"/>
      <c r="E198" s="47"/>
      <c r="F198" s="13">
        <f>SUM(F199,F202)</f>
        <v>13484.5</v>
      </c>
      <c r="G198" s="13">
        <f>SUM(G199,G202)</f>
        <v>13460.3</v>
      </c>
      <c r="H198" s="32">
        <f t="shared" si="7"/>
        <v>99.82053468797508</v>
      </c>
    </row>
    <row r="199" spans="1:8" ht="31.5">
      <c r="A199" s="7" t="s">
        <v>99</v>
      </c>
      <c r="B199" s="27" t="s">
        <v>80</v>
      </c>
      <c r="C199" s="27" t="s">
        <v>80</v>
      </c>
      <c r="D199" s="28" t="s">
        <v>100</v>
      </c>
      <c r="E199" s="28"/>
      <c r="F199" s="13">
        <f>SUM(F201)</f>
        <v>10567.8</v>
      </c>
      <c r="G199" s="13">
        <f>SUM(G201)</f>
        <v>10551.3</v>
      </c>
      <c r="H199" s="32">
        <f t="shared" si="7"/>
        <v>99.84386532674729</v>
      </c>
    </row>
    <row r="200" spans="1:8" ht="15.75">
      <c r="A200" s="7" t="s">
        <v>187</v>
      </c>
      <c r="B200" s="27" t="s">
        <v>80</v>
      </c>
      <c r="C200" s="27" t="s">
        <v>80</v>
      </c>
      <c r="D200" s="28" t="s">
        <v>186</v>
      </c>
      <c r="E200" s="28"/>
      <c r="F200" s="13">
        <f>SUM(F201)</f>
        <v>10567.8</v>
      </c>
      <c r="G200" s="13">
        <f>SUM(G201)</f>
        <v>10551.3</v>
      </c>
      <c r="H200" s="32">
        <f t="shared" si="7"/>
        <v>99.84386532674729</v>
      </c>
    </row>
    <row r="201" spans="1:8" ht="31.5">
      <c r="A201" s="7" t="s">
        <v>39</v>
      </c>
      <c r="B201" s="27" t="s">
        <v>80</v>
      </c>
      <c r="C201" s="27" t="s">
        <v>80</v>
      </c>
      <c r="D201" s="28" t="s">
        <v>186</v>
      </c>
      <c r="E201" s="27">
        <v>500</v>
      </c>
      <c r="F201" s="13">
        <v>10567.8</v>
      </c>
      <c r="G201" s="13">
        <v>10551.3</v>
      </c>
      <c r="H201" s="32">
        <f t="shared" si="7"/>
        <v>99.84386532674729</v>
      </c>
    </row>
    <row r="202" spans="1:8" ht="31.5">
      <c r="A202" s="7" t="s">
        <v>65</v>
      </c>
      <c r="B202" s="27" t="s">
        <v>80</v>
      </c>
      <c r="C202" s="27" t="s">
        <v>80</v>
      </c>
      <c r="D202" s="28" t="s">
        <v>66</v>
      </c>
      <c r="E202" s="27"/>
      <c r="F202" s="13">
        <f>SUM(F203)</f>
        <v>2916.7</v>
      </c>
      <c r="G202" s="13">
        <f>SUM(G203)</f>
        <v>2909</v>
      </c>
      <c r="H202" s="32">
        <f t="shared" si="7"/>
        <v>99.73600301710837</v>
      </c>
    </row>
    <row r="203" spans="1:8" ht="47.25">
      <c r="A203" s="7" t="s">
        <v>256</v>
      </c>
      <c r="B203" s="27" t="s">
        <v>80</v>
      </c>
      <c r="C203" s="27" t="s">
        <v>80</v>
      </c>
      <c r="D203" s="28" t="s">
        <v>243</v>
      </c>
      <c r="E203" s="27"/>
      <c r="F203" s="13">
        <f>SUM(F204)</f>
        <v>2916.7</v>
      </c>
      <c r="G203" s="13">
        <f>SUM(G204)</f>
        <v>2909</v>
      </c>
      <c r="H203" s="32">
        <f t="shared" si="7"/>
        <v>99.73600301710837</v>
      </c>
    </row>
    <row r="204" spans="1:8" ht="31.5">
      <c r="A204" s="7" t="s">
        <v>39</v>
      </c>
      <c r="B204" s="27" t="s">
        <v>80</v>
      </c>
      <c r="C204" s="27" t="s">
        <v>80</v>
      </c>
      <c r="D204" s="28" t="s">
        <v>243</v>
      </c>
      <c r="E204" s="27">
        <v>500</v>
      </c>
      <c r="F204" s="13">
        <v>2916.7</v>
      </c>
      <c r="G204" s="13">
        <v>2909</v>
      </c>
      <c r="H204" s="32">
        <f t="shared" si="7"/>
        <v>99.73600301710837</v>
      </c>
    </row>
    <row r="205" spans="1:8" ht="15.75">
      <c r="A205" s="7"/>
      <c r="B205" s="27"/>
      <c r="C205" s="27"/>
      <c r="D205" s="28"/>
      <c r="E205" s="27"/>
      <c r="F205" s="13"/>
      <c r="H205" s="32"/>
    </row>
    <row r="206" spans="1:8" ht="31.5">
      <c r="A206" s="7" t="s">
        <v>101</v>
      </c>
      <c r="B206" s="27" t="s">
        <v>80</v>
      </c>
      <c r="C206" s="27" t="s">
        <v>59</v>
      </c>
      <c r="D206" s="28"/>
      <c r="E206" s="28"/>
      <c r="F206" s="13">
        <f>SUM(F207,F210,F214)</f>
        <v>26772</v>
      </c>
      <c r="G206" s="13">
        <f>SUM(G207,G210,G214)</f>
        <v>25825.800000000003</v>
      </c>
      <c r="H206" s="32">
        <f aca="true" t="shared" si="10" ref="H206:H269">G206/F206*100</f>
        <v>96.46571044374721</v>
      </c>
    </row>
    <row r="207" spans="1:8" ht="78.75">
      <c r="A207" s="7" t="s">
        <v>10</v>
      </c>
      <c r="B207" s="27" t="s">
        <v>80</v>
      </c>
      <c r="C207" s="27" t="s">
        <v>59</v>
      </c>
      <c r="D207" s="22" t="s">
        <v>11</v>
      </c>
      <c r="E207" s="28"/>
      <c r="F207" s="13">
        <f>SUM(F209)</f>
        <v>6884.7</v>
      </c>
      <c r="G207" s="13">
        <f>SUM(G209)</f>
        <v>6457.5</v>
      </c>
      <c r="H207" s="32">
        <f t="shared" si="10"/>
        <v>93.7949365985446</v>
      </c>
    </row>
    <row r="208" spans="1:8" ht="15.75">
      <c r="A208" s="7" t="s">
        <v>14</v>
      </c>
      <c r="B208" s="27" t="s">
        <v>80</v>
      </c>
      <c r="C208" s="27" t="s">
        <v>59</v>
      </c>
      <c r="D208" s="22" t="s">
        <v>15</v>
      </c>
      <c r="E208" s="28"/>
      <c r="F208" s="13">
        <f>SUM(F209)</f>
        <v>6884.7</v>
      </c>
      <c r="G208" s="13">
        <f>SUM(G209)</f>
        <v>6457.5</v>
      </c>
      <c r="H208" s="32">
        <f t="shared" si="10"/>
        <v>93.7949365985446</v>
      </c>
    </row>
    <row r="209" spans="1:8" ht="31.5">
      <c r="A209" s="7" t="s">
        <v>39</v>
      </c>
      <c r="B209" s="27" t="s">
        <v>80</v>
      </c>
      <c r="C209" s="27" t="s">
        <v>59</v>
      </c>
      <c r="D209" s="22" t="s">
        <v>15</v>
      </c>
      <c r="E209" s="28">
        <v>500</v>
      </c>
      <c r="F209" s="13">
        <v>6884.7</v>
      </c>
      <c r="G209" s="13">
        <v>6457.5</v>
      </c>
      <c r="H209" s="32">
        <f t="shared" si="10"/>
        <v>93.7949365985446</v>
      </c>
    </row>
    <row r="210" spans="1:8" ht="15.75">
      <c r="A210" s="7" t="s">
        <v>225</v>
      </c>
      <c r="B210" s="27" t="s">
        <v>80</v>
      </c>
      <c r="C210" s="27" t="s">
        <v>59</v>
      </c>
      <c r="D210" s="23" t="s">
        <v>226</v>
      </c>
      <c r="E210" s="28"/>
      <c r="F210" s="13">
        <f>SUM(F211)</f>
        <v>178</v>
      </c>
      <c r="G210" s="13">
        <f>SUM(G211)</f>
        <v>178</v>
      </c>
      <c r="H210" s="32">
        <f t="shared" si="10"/>
        <v>100</v>
      </c>
    </row>
    <row r="211" spans="1:8" ht="31.5">
      <c r="A211" s="7" t="s">
        <v>227</v>
      </c>
      <c r="B211" s="27" t="s">
        <v>80</v>
      </c>
      <c r="C211" s="27" t="s">
        <v>59</v>
      </c>
      <c r="D211" s="23" t="s">
        <v>241</v>
      </c>
      <c r="E211" s="28"/>
      <c r="F211" s="13">
        <f>SUM(F212)</f>
        <v>178</v>
      </c>
      <c r="G211" s="13">
        <f>SUM(G212)</f>
        <v>178</v>
      </c>
      <c r="H211" s="32">
        <f t="shared" si="10"/>
        <v>100</v>
      </c>
    </row>
    <row r="212" spans="1:8" ht="31.5">
      <c r="A212" s="9" t="s">
        <v>85</v>
      </c>
      <c r="B212" s="27" t="s">
        <v>80</v>
      </c>
      <c r="C212" s="27" t="s">
        <v>59</v>
      </c>
      <c r="D212" s="23" t="s">
        <v>241</v>
      </c>
      <c r="E212" s="27" t="s">
        <v>86</v>
      </c>
      <c r="F212" s="13">
        <v>178</v>
      </c>
      <c r="G212" s="13">
        <v>178</v>
      </c>
      <c r="H212" s="32">
        <f t="shared" si="10"/>
        <v>100</v>
      </c>
    </row>
    <row r="213" spans="1:8" ht="110.25">
      <c r="A213" s="7" t="s">
        <v>102</v>
      </c>
      <c r="B213" s="27" t="s">
        <v>80</v>
      </c>
      <c r="C213" s="27" t="s">
        <v>59</v>
      </c>
      <c r="D213" s="21" t="s">
        <v>103</v>
      </c>
      <c r="E213" s="20"/>
      <c r="F213" s="13">
        <f>SUM(F214)</f>
        <v>19709.3</v>
      </c>
      <c r="G213" s="13">
        <f>SUM(G214)</f>
        <v>19190.300000000003</v>
      </c>
      <c r="H213" s="32">
        <f t="shared" si="10"/>
        <v>97.36672535300596</v>
      </c>
    </row>
    <row r="214" spans="1:8" ht="31.5">
      <c r="A214" s="7" t="s">
        <v>69</v>
      </c>
      <c r="B214" s="20" t="s">
        <v>80</v>
      </c>
      <c r="C214" s="27" t="s">
        <v>59</v>
      </c>
      <c r="D214" s="21" t="s">
        <v>104</v>
      </c>
      <c r="F214" s="13">
        <f>SUM(F215,F217,F219)</f>
        <v>19709.3</v>
      </c>
      <c r="G214" s="13">
        <f>SUM(G215,G217,G219)</f>
        <v>19190.300000000003</v>
      </c>
      <c r="H214" s="32">
        <f t="shared" si="10"/>
        <v>97.36672535300596</v>
      </c>
    </row>
    <row r="215" spans="1:8" ht="31.5">
      <c r="A215" s="7" t="s">
        <v>220</v>
      </c>
      <c r="B215" s="33" t="s">
        <v>80</v>
      </c>
      <c r="C215" s="42" t="s">
        <v>59</v>
      </c>
      <c r="D215" s="39" t="s">
        <v>219</v>
      </c>
      <c r="F215" s="13">
        <f>SUM(F216)</f>
        <v>5815.5</v>
      </c>
      <c r="G215" s="13">
        <f>SUM(G216)</f>
        <v>5703.3</v>
      </c>
      <c r="H215" s="32">
        <f t="shared" si="10"/>
        <v>98.07067320092855</v>
      </c>
    </row>
    <row r="216" spans="1:8" ht="31.5">
      <c r="A216" s="7" t="s">
        <v>85</v>
      </c>
      <c r="B216" s="33" t="s">
        <v>80</v>
      </c>
      <c r="C216" s="42" t="s">
        <v>59</v>
      </c>
      <c r="D216" s="39" t="s">
        <v>219</v>
      </c>
      <c r="E216" s="20" t="s">
        <v>86</v>
      </c>
      <c r="F216" s="13">
        <v>5815.5</v>
      </c>
      <c r="G216" s="13">
        <v>5703.3</v>
      </c>
      <c r="H216" s="32">
        <f t="shared" si="10"/>
        <v>98.07067320092855</v>
      </c>
    </row>
    <row r="217" spans="1:8" ht="15.75">
      <c r="A217" s="7" t="s">
        <v>222</v>
      </c>
      <c r="B217" s="20" t="s">
        <v>80</v>
      </c>
      <c r="C217" s="27" t="s">
        <v>59</v>
      </c>
      <c r="D217" s="21" t="s">
        <v>221</v>
      </c>
      <c r="F217" s="13">
        <f>SUM(F218)</f>
        <v>4776</v>
      </c>
      <c r="G217" s="13">
        <f>SUM(G218)</f>
        <v>4576.6</v>
      </c>
      <c r="H217" s="32">
        <f t="shared" si="10"/>
        <v>95.82495812395311</v>
      </c>
    </row>
    <row r="218" spans="1:8" ht="31.5">
      <c r="A218" s="7" t="s">
        <v>85</v>
      </c>
      <c r="B218" s="20" t="s">
        <v>80</v>
      </c>
      <c r="C218" s="27" t="s">
        <v>59</v>
      </c>
      <c r="D218" s="21" t="s">
        <v>221</v>
      </c>
      <c r="E218" s="20" t="s">
        <v>86</v>
      </c>
      <c r="F218" s="15">
        <v>4776</v>
      </c>
      <c r="G218" s="15">
        <v>4576.6</v>
      </c>
      <c r="H218" s="32">
        <f t="shared" si="10"/>
        <v>95.82495812395311</v>
      </c>
    </row>
    <row r="219" spans="1:8" ht="15.75">
      <c r="A219" s="7" t="s">
        <v>223</v>
      </c>
      <c r="B219" s="20" t="s">
        <v>80</v>
      </c>
      <c r="C219" s="27" t="s">
        <v>59</v>
      </c>
      <c r="D219" s="21" t="s">
        <v>224</v>
      </c>
      <c r="F219" s="13">
        <f>SUM(F220)</f>
        <v>9117.8</v>
      </c>
      <c r="G219" s="13">
        <f>SUM(G220)</f>
        <v>8910.4</v>
      </c>
      <c r="H219" s="32">
        <f t="shared" si="10"/>
        <v>97.725328478361</v>
      </c>
    </row>
    <row r="220" spans="1:8" ht="31.5">
      <c r="A220" s="7" t="s">
        <v>85</v>
      </c>
      <c r="B220" s="20" t="s">
        <v>80</v>
      </c>
      <c r="C220" s="27" t="s">
        <v>59</v>
      </c>
      <c r="D220" s="21" t="s">
        <v>224</v>
      </c>
      <c r="E220" s="20" t="s">
        <v>86</v>
      </c>
      <c r="F220" s="15">
        <v>9117.8</v>
      </c>
      <c r="G220" s="15">
        <v>8910.4</v>
      </c>
      <c r="H220" s="32">
        <f t="shared" si="10"/>
        <v>97.725328478361</v>
      </c>
    </row>
    <row r="221" spans="1:8" ht="15.75">
      <c r="A221" s="7" t="s">
        <v>153</v>
      </c>
      <c r="B221" s="20" t="s">
        <v>80</v>
      </c>
      <c r="C221" s="27" t="s">
        <v>59</v>
      </c>
      <c r="D221" s="21" t="s">
        <v>224</v>
      </c>
      <c r="E221" s="20" t="s">
        <v>86</v>
      </c>
      <c r="F221" s="15">
        <v>722</v>
      </c>
      <c r="G221" s="15">
        <v>577.3</v>
      </c>
      <c r="H221" s="32">
        <f t="shared" si="10"/>
        <v>79.95844875346259</v>
      </c>
    </row>
    <row r="222" spans="1:8" ht="15.75">
      <c r="A222" s="7"/>
      <c r="B222" s="29"/>
      <c r="C222" s="29"/>
      <c r="D222" s="30"/>
      <c r="E222" s="21"/>
      <c r="F222" s="15"/>
      <c r="H222" s="32"/>
    </row>
    <row r="223" spans="1:8" ht="31.5">
      <c r="A223" s="6" t="s">
        <v>105</v>
      </c>
      <c r="B223" s="20" t="s">
        <v>106</v>
      </c>
      <c r="C223" s="21"/>
      <c r="D223" s="21"/>
      <c r="E223" s="21"/>
      <c r="F223" s="13">
        <f>SUM(F224,F242)</f>
        <v>80203.9</v>
      </c>
      <c r="G223" s="13">
        <f>SUM(G224,G242)</f>
        <v>79911.6</v>
      </c>
      <c r="H223" s="32">
        <f t="shared" si="10"/>
        <v>99.63555388204315</v>
      </c>
    </row>
    <row r="224" spans="1:8" ht="15.75">
      <c r="A224" s="8" t="s">
        <v>107</v>
      </c>
      <c r="B224" s="22" t="s">
        <v>106</v>
      </c>
      <c r="C224" s="22" t="s">
        <v>7</v>
      </c>
      <c r="D224" s="23"/>
      <c r="E224" s="23"/>
      <c r="F224" s="13">
        <f>SUM(F225,F228,F231,F237,F234)</f>
        <v>30520.5</v>
      </c>
      <c r="G224" s="13">
        <f>SUM(G225,G228,G231,G237,G234)</f>
        <v>30238.2</v>
      </c>
      <c r="H224" s="32">
        <f t="shared" si="10"/>
        <v>99.07504791861209</v>
      </c>
    </row>
    <row r="225" spans="1:8" ht="47.25">
      <c r="A225" s="8" t="s">
        <v>246</v>
      </c>
      <c r="B225" s="22" t="s">
        <v>106</v>
      </c>
      <c r="C225" s="22" t="s">
        <v>7</v>
      </c>
      <c r="D225" s="23" t="s">
        <v>247</v>
      </c>
      <c r="E225" s="23"/>
      <c r="F225" s="13">
        <f>SUM(F226)</f>
        <v>11108</v>
      </c>
      <c r="G225" s="13">
        <f>SUM(G226)</f>
        <v>10978.2</v>
      </c>
      <c r="H225" s="32">
        <f t="shared" si="10"/>
        <v>98.83147281238747</v>
      </c>
    </row>
    <row r="226" spans="1:8" ht="31.5">
      <c r="A226" s="8" t="s">
        <v>69</v>
      </c>
      <c r="B226" s="22" t="s">
        <v>106</v>
      </c>
      <c r="C226" s="22" t="s">
        <v>7</v>
      </c>
      <c r="D226" s="23" t="s">
        <v>248</v>
      </c>
      <c r="E226" s="23"/>
      <c r="F226" s="13">
        <f>SUM(F227)</f>
        <v>11108</v>
      </c>
      <c r="G226" s="13">
        <f>SUM(G227)</f>
        <v>10978.2</v>
      </c>
      <c r="H226" s="32">
        <f t="shared" si="10"/>
        <v>98.83147281238747</v>
      </c>
    </row>
    <row r="227" spans="1:8" ht="31.5">
      <c r="A227" s="8" t="s">
        <v>85</v>
      </c>
      <c r="B227" s="22" t="s">
        <v>106</v>
      </c>
      <c r="C227" s="22" t="s">
        <v>7</v>
      </c>
      <c r="D227" s="23" t="s">
        <v>248</v>
      </c>
      <c r="E227" s="20" t="s">
        <v>86</v>
      </c>
      <c r="F227" s="13">
        <v>11108</v>
      </c>
      <c r="G227" s="13">
        <v>10978.2</v>
      </c>
      <c r="H227" s="32">
        <f t="shared" si="10"/>
        <v>98.83147281238747</v>
      </c>
    </row>
    <row r="228" spans="1:8" ht="15.75">
      <c r="A228" s="8" t="s">
        <v>108</v>
      </c>
      <c r="B228" s="22" t="s">
        <v>106</v>
      </c>
      <c r="C228" s="22" t="s">
        <v>7</v>
      </c>
      <c r="D228" s="23" t="s">
        <v>109</v>
      </c>
      <c r="E228" s="20"/>
      <c r="F228" s="13">
        <f>SUM(F230)</f>
        <v>2653</v>
      </c>
      <c r="G228" s="13">
        <f>SUM(G230)</f>
        <v>2614.6</v>
      </c>
      <c r="H228" s="32">
        <f t="shared" si="10"/>
        <v>98.55258198266114</v>
      </c>
    </row>
    <row r="229" spans="1:8" ht="31.5">
      <c r="A229" s="8" t="s">
        <v>69</v>
      </c>
      <c r="B229" s="22" t="s">
        <v>106</v>
      </c>
      <c r="C229" s="22" t="s">
        <v>7</v>
      </c>
      <c r="D229" s="23" t="s">
        <v>110</v>
      </c>
      <c r="F229" s="13">
        <f>SUM(F230)</f>
        <v>2653</v>
      </c>
      <c r="G229" s="13">
        <f>SUM(G230)</f>
        <v>2614.6</v>
      </c>
      <c r="H229" s="32">
        <f t="shared" si="10"/>
        <v>98.55258198266114</v>
      </c>
    </row>
    <row r="230" spans="1:8" ht="31.5">
      <c r="A230" s="8" t="s">
        <v>85</v>
      </c>
      <c r="B230" s="22" t="s">
        <v>106</v>
      </c>
      <c r="C230" s="22" t="s">
        <v>7</v>
      </c>
      <c r="D230" s="23" t="s">
        <v>110</v>
      </c>
      <c r="E230" s="22" t="s">
        <v>86</v>
      </c>
      <c r="F230" s="15">
        <v>2653</v>
      </c>
      <c r="G230" s="15">
        <v>2614.6</v>
      </c>
      <c r="H230" s="32">
        <f t="shared" si="10"/>
        <v>98.55258198266114</v>
      </c>
    </row>
    <row r="231" spans="1:8" ht="15.75">
      <c r="A231" s="8" t="s">
        <v>111</v>
      </c>
      <c r="B231" s="22" t="s">
        <v>106</v>
      </c>
      <c r="C231" s="22" t="s">
        <v>7</v>
      </c>
      <c r="D231" s="23" t="s">
        <v>112</v>
      </c>
      <c r="F231" s="13">
        <f>SUM(F232)</f>
        <v>9421.9</v>
      </c>
      <c r="G231" s="13">
        <f>SUM(G232)</f>
        <v>9363.6</v>
      </c>
      <c r="H231" s="32">
        <f t="shared" si="10"/>
        <v>99.3812288391938</v>
      </c>
    </row>
    <row r="232" spans="1:8" ht="31.5">
      <c r="A232" s="8" t="s">
        <v>69</v>
      </c>
      <c r="B232" s="22" t="s">
        <v>106</v>
      </c>
      <c r="C232" s="22" t="s">
        <v>7</v>
      </c>
      <c r="D232" s="23" t="s">
        <v>113</v>
      </c>
      <c r="F232" s="13">
        <f>SUM(F233)</f>
        <v>9421.9</v>
      </c>
      <c r="G232" s="13">
        <f>SUM(G233)</f>
        <v>9363.6</v>
      </c>
      <c r="H232" s="32">
        <f t="shared" si="10"/>
        <v>99.3812288391938</v>
      </c>
    </row>
    <row r="233" spans="1:8" ht="31.5">
      <c r="A233" s="8" t="s">
        <v>85</v>
      </c>
      <c r="B233" s="22" t="s">
        <v>106</v>
      </c>
      <c r="C233" s="22" t="s">
        <v>7</v>
      </c>
      <c r="D233" s="23" t="s">
        <v>113</v>
      </c>
      <c r="E233" s="20" t="s">
        <v>86</v>
      </c>
      <c r="F233" s="15">
        <v>9421.9</v>
      </c>
      <c r="G233" s="15">
        <v>9363.6</v>
      </c>
      <c r="H233" s="32">
        <f t="shared" si="10"/>
        <v>99.3812288391938</v>
      </c>
    </row>
    <row r="234" spans="1:8" ht="47.25">
      <c r="A234" s="8" t="s">
        <v>114</v>
      </c>
      <c r="B234" s="22" t="s">
        <v>106</v>
      </c>
      <c r="C234" s="22" t="s">
        <v>7</v>
      </c>
      <c r="D234" s="23" t="s">
        <v>115</v>
      </c>
      <c r="F234" s="13">
        <f>SUM(F236)</f>
        <v>212.8</v>
      </c>
      <c r="G234" s="13">
        <f>SUM(G236)</f>
        <v>212.5</v>
      </c>
      <c r="H234" s="32">
        <f t="shared" si="10"/>
        <v>99.85902255639097</v>
      </c>
    </row>
    <row r="235" spans="1:8" ht="31.5">
      <c r="A235" s="8" t="s">
        <v>69</v>
      </c>
      <c r="B235" s="22" t="s">
        <v>106</v>
      </c>
      <c r="C235" s="22" t="s">
        <v>7</v>
      </c>
      <c r="D235" s="23" t="s">
        <v>116</v>
      </c>
      <c r="F235" s="13">
        <f>SUM(F236)</f>
        <v>212.8</v>
      </c>
      <c r="G235" s="13">
        <f>SUM(G236)</f>
        <v>212.5</v>
      </c>
      <c r="H235" s="32">
        <f t="shared" si="10"/>
        <v>99.85902255639097</v>
      </c>
    </row>
    <row r="236" spans="1:8" ht="31.5">
      <c r="A236" s="8" t="s">
        <v>85</v>
      </c>
      <c r="B236" s="22" t="s">
        <v>106</v>
      </c>
      <c r="C236" s="22" t="s">
        <v>7</v>
      </c>
      <c r="D236" s="23" t="s">
        <v>116</v>
      </c>
      <c r="E236" s="20" t="s">
        <v>86</v>
      </c>
      <c r="F236" s="15">
        <v>212.8</v>
      </c>
      <c r="G236" s="15">
        <v>212.5</v>
      </c>
      <c r="H236" s="32">
        <f t="shared" si="10"/>
        <v>99.85902255639097</v>
      </c>
    </row>
    <row r="237" spans="1:8" ht="47.25">
      <c r="A237" s="8" t="s">
        <v>238</v>
      </c>
      <c r="B237" s="22" t="s">
        <v>106</v>
      </c>
      <c r="C237" s="22" t="s">
        <v>7</v>
      </c>
      <c r="D237" s="23" t="s">
        <v>239</v>
      </c>
      <c r="E237" s="20"/>
      <c r="F237" s="13">
        <f>SUM(F238,F240)</f>
        <v>7124.8</v>
      </c>
      <c r="G237" s="13">
        <f>SUM(G238,G240)</f>
        <v>7069.3</v>
      </c>
      <c r="H237" s="32">
        <f t="shared" si="10"/>
        <v>99.22103076577588</v>
      </c>
    </row>
    <row r="238" spans="1:8" ht="31.5">
      <c r="A238" s="8" t="s">
        <v>254</v>
      </c>
      <c r="B238" s="22" t="s">
        <v>106</v>
      </c>
      <c r="C238" s="22" t="s">
        <v>7</v>
      </c>
      <c r="D238" s="23" t="s">
        <v>253</v>
      </c>
      <c r="E238" s="20"/>
      <c r="F238" s="13">
        <f>SUM(F239)</f>
        <v>193</v>
      </c>
      <c r="G238" s="13">
        <f>SUM(G239)</f>
        <v>193</v>
      </c>
      <c r="H238" s="32">
        <f t="shared" si="10"/>
        <v>100</v>
      </c>
    </row>
    <row r="239" spans="1:8" ht="31.5">
      <c r="A239" s="8" t="s">
        <v>85</v>
      </c>
      <c r="B239" s="22" t="s">
        <v>106</v>
      </c>
      <c r="C239" s="22" t="s">
        <v>7</v>
      </c>
      <c r="D239" s="23" t="s">
        <v>253</v>
      </c>
      <c r="E239" s="20" t="s">
        <v>86</v>
      </c>
      <c r="F239" s="15">
        <v>193</v>
      </c>
      <c r="G239" s="15">
        <v>193</v>
      </c>
      <c r="H239" s="32">
        <f t="shared" si="10"/>
        <v>100</v>
      </c>
    </row>
    <row r="240" spans="1:8" ht="47.25">
      <c r="A240" s="8" t="s">
        <v>288</v>
      </c>
      <c r="B240" s="22" t="s">
        <v>106</v>
      </c>
      <c r="C240" s="22" t="s">
        <v>7</v>
      </c>
      <c r="D240" s="23" t="s">
        <v>289</v>
      </c>
      <c r="E240" s="20"/>
      <c r="F240" s="13">
        <f>SUM(F241)</f>
        <v>6931.8</v>
      </c>
      <c r="G240" s="13">
        <f>SUM(G241)</f>
        <v>6876.3</v>
      </c>
      <c r="H240" s="32">
        <f t="shared" si="10"/>
        <v>99.19934216220895</v>
      </c>
    </row>
    <row r="241" spans="1:8" ht="15.75">
      <c r="A241" s="8" t="s">
        <v>18</v>
      </c>
      <c r="B241" s="22" t="s">
        <v>106</v>
      </c>
      <c r="C241" s="22" t="s">
        <v>7</v>
      </c>
      <c r="D241" s="23" t="s">
        <v>289</v>
      </c>
      <c r="E241" s="20" t="s">
        <v>19</v>
      </c>
      <c r="F241" s="15">
        <v>6931.8</v>
      </c>
      <c r="G241" s="15">
        <v>6876.3</v>
      </c>
      <c r="H241" s="32">
        <f t="shared" si="10"/>
        <v>99.19934216220895</v>
      </c>
    </row>
    <row r="242" spans="1:8" ht="47.25">
      <c r="A242" s="7" t="s">
        <v>117</v>
      </c>
      <c r="B242" s="22" t="s">
        <v>106</v>
      </c>
      <c r="C242" s="22" t="s">
        <v>77</v>
      </c>
      <c r="D242" s="22"/>
      <c r="E242" s="22"/>
      <c r="F242" s="13">
        <f>SUM(F243,F246,F249,F251,)</f>
        <v>49683.4</v>
      </c>
      <c r="G242" s="13">
        <f>SUM(G243,G246,G249,G251,)</f>
        <v>49673.4</v>
      </c>
      <c r="H242" s="32">
        <f t="shared" si="10"/>
        <v>99.97987255300563</v>
      </c>
    </row>
    <row r="243" spans="1:8" ht="78.75">
      <c r="A243" s="7" t="s">
        <v>10</v>
      </c>
      <c r="B243" s="22" t="s">
        <v>106</v>
      </c>
      <c r="C243" s="22" t="s">
        <v>77</v>
      </c>
      <c r="D243" s="22" t="s">
        <v>11</v>
      </c>
      <c r="F243" s="13">
        <f>SUM(F245)</f>
        <v>1977.4</v>
      </c>
      <c r="G243" s="13">
        <f>SUM(G245)</f>
        <v>1974.7</v>
      </c>
      <c r="H243" s="32">
        <f t="shared" si="10"/>
        <v>99.8634570648326</v>
      </c>
    </row>
    <row r="244" spans="1:8" ht="15.75">
      <c r="A244" s="7" t="s">
        <v>14</v>
      </c>
      <c r="B244" s="22" t="s">
        <v>106</v>
      </c>
      <c r="C244" s="22" t="s">
        <v>77</v>
      </c>
      <c r="D244" s="22" t="s">
        <v>15</v>
      </c>
      <c r="F244" s="13">
        <f>SUM(F245)</f>
        <v>1977.4</v>
      </c>
      <c r="G244" s="13">
        <f>SUM(G245)</f>
        <v>1974.7</v>
      </c>
      <c r="H244" s="32">
        <f t="shared" si="10"/>
        <v>99.8634570648326</v>
      </c>
    </row>
    <row r="245" spans="1:8" ht="31.5">
      <c r="A245" s="7" t="s">
        <v>39</v>
      </c>
      <c r="B245" s="22" t="s">
        <v>106</v>
      </c>
      <c r="C245" s="22" t="s">
        <v>77</v>
      </c>
      <c r="D245" s="22" t="s">
        <v>15</v>
      </c>
      <c r="E245" s="27">
        <v>500</v>
      </c>
      <c r="F245" s="15">
        <v>1977.4</v>
      </c>
      <c r="G245" s="15">
        <v>1974.7</v>
      </c>
      <c r="H245" s="32">
        <f t="shared" si="10"/>
        <v>99.8634570648326</v>
      </c>
    </row>
    <row r="246" spans="1:8" ht="110.25">
      <c r="A246" s="7" t="s">
        <v>102</v>
      </c>
      <c r="B246" s="22" t="s">
        <v>106</v>
      </c>
      <c r="C246" s="22" t="s">
        <v>77</v>
      </c>
      <c r="D246" s="21" t="s">
        <v>103</v>
      </c>
      <c r="E246" s="20"/>
      <c r="F246" s="13">
        <f>SUM(F247)</f>
        <v>3474.7</v>
      </c>
      <c r="G246" s="13">
        <f>SUM(G247)</f>
        <v>3467.5</v>
      </c>
      <c r="H246" s="32">
        <f t="shared" si="10"/>
        <v>99.79278786657841</v>
      </c>
    </row>
    <row r="247" spans="1:8" ht="31.5">
      <c r="A247" s="7" t="s">
        <v>69</v>
      </c>
      <c r="B247" s="22" t="s">
        <v>106</v>
      </c>
      <c r="C247" s="22" t="s">
        <v>77</v>
      </c>
      <c r="D247" s="21" t="s">
        <v>104</v>
      </c>
      <c r="F247" s="13">
        <f>SUM(F248)</f>
        <v>3474.7</v>
      </c>
      <c r="G247" s="13">
        <f>SUM(G248)</f>
        <v>3467.5</v>
      </c>
      <c r="H247" s="32">
        <f t="shared" si="10"/>
        <v>99.79278786657841</v>
      </c>
    </row>
    <row r="248" spans="1:8" ht="31.5">
      <c r="A248" s="7" t="s">
        <v>85</v>
      </c>
      <c r="B248" s="22" t="s">
        <v>106</v>
      </c>
      <c r="C248" s="22" t="s">
        <v>77</v>
      </c>
      <c r="D248" s="21" t="s">
        <v>104</v>
      </c>
      <c r="E248" s="20" t="s">
        <v>86</v>
      </c>
      <c r="F248" s="15">
        <v>3474.7</v>
      </c>
      <c r="G248" s="15">
        <v>3467.5</v>
      </c>
      <c r="H248" s="32">
        <f t="shared" si="10"/>
        <v>99.79278786657841</v>
      </c>
    </row>
    <row r="249" spans="1:8" ht="78.75">
      <c r="A249" s="7" t="s">
        <v>251</v>
      </c>
      <c r="B249" s="22" t="s">
        <v>106</v>
      </c>
      <c r="C249" s="22" t="s">
        <v>77</v>
      </c>
      <c r="D249" s="25" t="s">
        <v>252</v>
      </c>
      <c r="E249" s="24"/>
      <c r="F249" s="13">
        <f>SUM(F250)</f>
        <v>43981.3</v>
      </c>
      <c r="G249" s="13">
        <f>SUM(G250)</f>
        <v>43981.3</v>
      </c>
      <c r="H249" s="32">
        <f t="shared" si="10"/>
        <v>100</v>
      </c>
    </row>
    <row r="250" spans="1:8" ht="15.75">
      <c r="A250" s="2" t="s">
        <v>136</v>
      </c>
      <c r="B250" s="22" t="s">
        <v>106</v>
      </c>
      <c r="C250" s="22" t="s">
        <v>77</v>
      </c>
      <c r="D250" s="25" t="s">
        <v>252</v>
      </c>
      <c r="E250" s="24" t="s">
        <v>137</v>
      </c>
      <c r="F250" s="15">
        <v>43981.3</v>
      </c>
      <c r="G250" s="15">
        <v>43981.3</v>
      </c>
      <c r="H250" s="32">
        <f t="shared" si="10"/>
        <v>100</v>
      </c>
    </row>
    <row r="251" spans="1:8" ht="31.5">
      <c r="A251" s="3" t="s">
        <v>65</v>
      </c>
      <c r="B251" s="34" t="s">
        <v>106</v>
      </c>
      <c r="C251" s="34" t="s">
        <v>77</v>
      </c>
      <c r="D251" s="37" t="s">
        <v>66</v>
      </c>
      <c r="E251" s="42"/>
      <c r="F251" s="13">
        <f>SUM(F252)</f>
        <v>250</v>
      </c>
      <c r="G251" s="13">
        <f>SUM(G252)</f>
        <v>249.9</v>
      </c>
      <c r="H251" s="32">
        <f t="shared" si="10"/>
        <v>99.96000000000001</v>
      </c>
    </row>
    <row r="252" spans="1:8" ht="47.25">
      <c r="A252" s="3" t="s">
        <v>328</v>
      </c>
      <c r="B252" s="34" t="s">
        <v>106</v>
      </c>
      <c r="C252" s="34" t="s">
        <v>77</v>
      </c>
      <c r="D252" s="37" t="s">
        <v>244</v>
      </c>
      <c r="E252" s="42"/>
      <c r="F252" s="13">
        <f>SUM(F253)</f>
        <v>250</v>
      </c>
      <c r="G252" s="13">
        <f>SUM(G253)</f>
        <v>249.9</v>
      </c>
      <c r="H252" s="32">
        <f t="shared" si="10"/>
        <v>99.96000000000001</v>
      </c>
    </row>
    <row r="253" spans="1:8" ht="31.5">
      <c r="A253" s="7" t="s">
        <v>39</v>
      </c>
      <c r="B253" s="34" t="s">
        <v>106</v>
      </c>
      <c r="C253" s="34" t="s">
        <v>77</v>
      </c>
      <c r="D253" s="37" t="s">
        <v>244</v>
      </c>
      <c r="E253" s="34">
        <v>500</v>
      </c>
      <c r="F253" s="15">
        <v>250</v>
      </c>
      <c r="G253" s="15">
        <v>249.9</v>
      </c>
      <c r="H253" s="32">
        <f t="shared" si="10"/>
        <v>99.96000000000001</v>
      </c>
    </row>
    <row r="254" spans="1:8" ht="31.5">
      <c r="A254" s="2" t="s">
        <v>118</v>
      </c>
      <c r="B254" s="20" t="s">
        <v>59</v>
      </c>
      <c r="C254" s="21"/>
      <c r="D254" s="21"/>
      <c r="E254" s="21"/>
      <c r="F254" s="13">
        <f>SUM(F255,F263,F273,F282,F300)</f>
        <v>595123.0000000001</v>
      </c>
      <c r="G254" s="13">
        <f>SUM(G255,G263,G273,G282,G300)</f>
        <v>586612.7000000001</v>
      </c>
      <c r="H254" s="32">
        <f t="shared" si="10"/>
        <v>98.56999309386462</v>
      </c>
    </row>
    <row r="255" spans="1:8" ht="15.75">
      <c r="A255" s="2" t="s">
        <v>119</v>
      </c>
      <c r="B255" s="20" t="s">
        <v>59</v>
      </c>
      <c r="C255" s="20" t="s">
        <v>7</v>
      </c>
      <c r="D255" s="20"/>
      <c r="E255" s="20"/>
      <c r="F255" s="13">
        <f>SUM(F256)</f>
        <v>177998.5</v>
      </c>
      <c r="G255" s="13">
        <f>SUM(G256)</f>
        <v>175822.7</v>
      </c>
      <c r="H255" s="32">
        <f t="shared" si="10"/>
        <v>98.77763014856868</v>
      </c>
    </row>
    <row r="256" spans="1:8" ht="31.5">
      <c r="A256" s="2" t="s">
        <v>120</v>
      </c>
      <c r="B256" s="20" t="s">
        <v>59</v>
      </c>
      <c r="C256" s="20" t="s">
        <v>7</v>
      </c>
      <c r="D256" s="23" t="s">
        <v>121</v>
      </c>
      <c r="E256" s="27"/>
      <c r="F256" s="13">
        <f>SUM(F257)</f>
        <v>177998.5</v>
      </c>
      <c r="G256" s="13">
        <f>SUM(G257)</f>
        <v>175822.7</v>
      </c>
      <c r="H256" s="32">
        <f t="shared" si="10"/>
        <v>98.77763014856868</v>
      </c>
    </row>
    <row r="257" spans="1:8" ht="31.5">
      <c r="A257" s="2" t="s">
        <v>69</v>
      </c>
      <c r="B257" s="20" t="s">
        <v>59</v>
      </c>
      <c r="C257" s="20" t="s">
        <v>7</v>
      </c>
      <c r="D257" s="23" t="s">
        <v>262</v>
      </c>
      <c r="E257" s="27"/>
      <c r="F257" s="13">
        <f>SUM(F258,F261)</f>
        <v>177998.5</v>
      </c>
      <c r="G257" s="13">
        <f>SUM(G258,G261)</f>
        <v>175822.7</v>
      </c>
      <c r="H257" s="32">
        <f t="shared" si="10"/>
        <v>98.77763014856868</v>
      </c>
    </row>
    <row r="258" spans="1:8" ht="110.25">
      <c r="A258" s="2" t="s">
        <v>232</v>
      </c>
      <c r="B258" s="22" t="s">
        <v>59</v>
      </c>
      <c r="C258" s="22" t="s">
        <v>7</v>
      </c>
      <c r="D258" s="23" t="s">
        <v>233</v>
      </c>
      <c r="E258" s="22"/>
      <c r="F258" s="13">
        <f>SUM(F259)</f>
        <v>139</v>
      </c>
      <c r="G258" s="13">
        <f>SUM(G259)</f>
        <v>106.6</v>
      </c>
      <c r="H258" s="32">
        <f t="shared" si="10"/>
        <v>76.69064748201438</v>
      </c>
    </row>
    <row r="259" spans="1:8" ht="31.5">
      <c r="A259" s="2" t="s">
        <v>85</v>
      </c>
      <c r="B259" s="22" t="s">
        <v>59</v>
      </c>
      <c r="C259" s="22" t="s">
        <v>7</v>
      </c>
      <c r="D259" s="23" t="s">
        <v>233</v>
      </c>
      <c r="E259" s="22" t="s">
        <v>86</v>
      </c>
      <c r="F259" s="13">
        <v>139</v>
      </c>
      <c r="G259" s="13">
        <v>106.6</v>
      </c>
      <c r="H259" s="32">
        <f t="shared" si="10"/>
        <v>76.69064748201438</v>
      </c>
    </row>
    <row r="260" spans="1:8" ht="15.75">
      <c r="A260" s="2" t="s">
        <v>153</v>
      </c>
      <c r="B260" s="22" t="s">
        <v>59</v>
      </c>
      <c r="C260" s="22" t="s">
        <v>7</v>
      </c>
      <c r="D260" s="23" t="s">
        <v>233</v>
      </c>
      <c r="E260" s="22" t="s">
        <v>86</v>
      </c>
      <c r="F260" s="13">
        <v>139</v>
      </c>
      <c r="G260" s="13">
        <v>106.6</v>
      </c>
      <c r="H260" s="32">
        <f t="shared" si="10"/>
        <v>76.69064748201438</v>
      </c>
    </row>
    <row r="261" spans="1:8" ht="63">
      <c r="A261" s="2" t="s">
        <v>171</v>
      </c>
      <c r="B261" s="22" t="s">
        <v>59</v>
      </c>
      <c r="C261" s="22" t="s">
        <v>7</v>
      </c>
      <c r="D261" s="23" t="s">
        <v>172</v>
      </c>
      <c r="E261" s="22"/>
      <c r="F261" s="13">
        <f>SUM(F262)</f>
        <v>177859.5</v>
      </c>
      <c r="G261" s="13">
        <f>SUM(G262)</f>
        <v>175716.1</v>
      </c>
      <c r="H261" s="32">
        <f t="shared" si="10"/>
        <v>98.79489147332586</v>
      </c>
    </row>
    <row r="262" spans="1:8" ht="31.5">
      <c r="A262" s="2" t="s">
        <v>85</v>
      </c>
      <c r="B262" s="22" t="s">
        <v>59</v>
      </c>
      <c r="C262" s="22" t="s">
        <v>7</v>
      </c>
      <c r="D262" s="23" t="s">
        <v>172</v>
      </c>
      <c r="E262" s="22" t="s">
        <v>86</v>
      </c>
      <c r="F262" s="13">
        <v>177859.5</v>
      </c>
      <c r="G262" s="13">
        <v>175716.1</v>
      </c>
      <c r="H262" s="32">
        <f t="shared" si="10"/>
        <v>98.79489147332586</v>
      </c>
    </row>
    <row r="263" spans="1:8" ht="15.75">
      <c r="A263" s="2" t="s">
        <v>263</v>
      </c>
      <c r="B263" s="22" t="s">
        <v>59</v>
      </c>
      <c r="C263" s="22" t="s">
        <v>9</v>
      </c>
      <c r="D263" s="23"/>
      <c r="E263" s="22"/>
      <c r="F263" s="13">
        <f>SUM(F264)</f>
        <v>223573.30000000002</v>
      </c>
      <c r="G263" s="13">
        <f>SUM(G264)</f>
        <v>218617.5</v>
      </c>
      <c r="H263" s="32">
        <f t="shared" si="10"/>
        <v>97.78336679737696</v>
      </c>
    </row>
    <row r="264" spans="1:8" ht="31.5">
      <c r="A264" s="2" t="s">
        <v>264</v>
      </c>
      <c r="B264" s="22" t="s">
        <v>59</v>
      </c>
      <c r="C264" s="22" t="s">
        <v>9</v>
      </c>
      <c r="D264" s="23" t="s">
        <v>265</v>
      </c>
      <c r="E264" s="22"/>
      <c r="F264" s="13">
        <f>SUM(F265)</f>
        <v>223573.30000000002</v>
      </c>
      <c r="G264" s="13">
        <f>SUM(G265)</f>
        <v>218617.5</v>
      </c>
      <c r="H264" s="32">
        <f t="shared" si="10"/>
        <v>97.78336679737696</v>
      </c>
    </row>
    <row r="265" spans="1:8" ht="31.5">
      <c r="A265" s="2" t="s">
        <v>69</v>
      </c>
      <c r="B265" s="22" t="s">
        <v>59</v>
      </c>
      <c r="C265" s="22" t="s">
        <v>9</v>
      </c>
      <c r="D265" s="23" t="s">
        <v>266</v>
      </c>
      <c r="E265" s="22"/>
      <c r="F265" s="13">
        <f>SUM(F266,F268,F271)</f>
        <v>223573.30000000002</v>
      </c>
      <c r="G265" s="13">
        <f>SUM(G266,G268,G271)</f>
        <v>218617.5</v>
      </c>
      <c r="H265" s="32">
        <f t="shared" si="10"/>
        <v>97.78336679737696</v>
      </c>
    </row>
    <row r="266" spans="1:8" ht="189">
      <c r="A266" s="2" t="s">
        <v>267</v>
      </c>
      <c r="B266" s="22" t="s">
        <v>59</v>
      </c>
      <c r="C266" s="22" t="s">
        <v>9</v>
      </c>
      <c r="D266" s="23" t="s">
        <v>268</v>
      </c>
      <c r="E266" s="22"/>
      <c r="F266" s="13">
        <f>SUM(F267)</f>
        <v>7209.2</v>
      </c>
      <c r="G266" s="13">
        <f>SUM(G267)</f>
        <v>7208.6</v>
      </c>
      <c r="H266" s="32">
        <f t="shared" si="10"/>
        <v>99.99167730122622</v>
      </c>
    </row>
    <row r="267" spans="1:8" ht="31.5">
      <c r="A267" s="2" t="s">
        <v>85</v>
      </c>
      <c r="B267" s="22" t="s">
        <v>59</v>
      </c>
      <c r="C267" s="22" t="s">
        <v>9</v>
      </c>
      <c r="D267" s="23" t="s">
        <v>268</v>
      </c>
      <c r="E267" s="22" t="s">
        <v>86</v>
      </c>
      <c r="F267" s="13">
        <v>7209.2</v>
      </c>
      <c r="G267" s="13">
        <v>7208.6</v>
      </c>
      <c r="H267" s="32">
        <f t="shared" si="10"/>
        <v>99.99167730122622</v>
      </c>
    </row>
    <row r="268" spans="1:8" ht="173.25">
      <c r="A268" s="2" t="s">
        <v>231</v>
      </c>
      <c r="B268" s="22" t="s">
        <v>59</v>
      </c>
      <c r="C268" s="22" t="s">
        <v>9</v>
      </c>
      <c r="D268" s="23" t="s">
        <v>269</v>
      </c>
      <c r="E268" s="22"/>
      <c r="F268" s="13">
        <f>SUM(F269)</f>
        <v>8900</v>
      </c>
      <c r="G268" s="13">
        <f>SUM(G269)</f>
        <v>8663.4</v>
      </c>
      <c r="H268" s="32">
        <f t="shared" si="10"/>
        <v>97.34157303370786</v>
      </c>
    </row>
    <row r="269" spans="1:8" ht="31.5">
      <c r="A269" s="2" t="s">
        <v>85</v>
      </c>
      <c r="B269" s="22" t="s">
        <v>59</v>
      </c>
      <c r="C269" s="22" t="s">
        <v>9</v>
      </c>
      <c r="D269" s="23" t="s">
        <v>269</v>
      </c>
      <c r="E269" s="22" t="s">
        <v>86</v>
      </c>
      <c r="F269" s="13">
        <v>8900</v>
      </c>
      <c r="G269" s="13">
        <v>8663.4</v>
      </c>
      <c r="H269" s="32">
        <f t="shared" si="10"/>
        <v>97.34157303370786</v>
      </c>
    </row>
    <row r="270" spans="1:8" ht="15.75">
      <c r="A270" s="2" t="s">
        <v>153</v>
      </c>
      <c r="B270" s="22" t="s">
        <v>59</v>
      </c>
      <c r="C270" s="22" t="s">
        <v>9</v>
      </c>
      <c r="D270" s="23" t="s">
        <v>269</v>
      </c>
      <c r="E270" s="22" t="s">
        <v>86</v>
      </c>
      <c r="F270" s="13">
        <v>8900</v>
      </c>
      <c r="G270" s="13">
        <v>8663.4</v>
      </c>
      <c r="H270" s="32">
        <f aca="true" t="shared" si="11" ref="H270:H333">G270/F270*100</f>
        <v>97.34157303370786</v>
      </c>
    </row>
    <row r="271" spans="1:8" ht="63">
      <c r="A271" s="2" t="s">
        <v>270</v>
      </c>
      <c r="B271" s="22" t="s">
        <v>59</v>
      </c>
      <c r="C271" s="22" t="s">
        <v>9</v>
      </c>
      <c r="D271" s="23" t="s">
        <v>271</v>
      </c>
      <c r="E271" s="22"/>
      <c r="F271" s="13">
        <f>SUM(F272)</f>
        <v>207464.1</v>
      </c>
      <c r="G271" s="13">
        <f>SUM(G272)</f>
        <v>202745.5</v>
      </c>
      <c r="H271" s="32">
        <f t="shared" si="11"/>
        <v>97.72558240196737</v>
      </c>
    </row>
    <row r="272" spans="1:8" ht="31.5">
      <c r="A272" s="2" t="s">
        <v>85</v>
      </c>
      <c r="B272" s="22" t="s">
        <v>59</v>
      </c>
      <c r="C272" s="22" t="s">
        <v>9</v>
      </c>
      <c r="D272" s="23" t="s">
        <v>271</v>
      </c>
      <c r="E272" s="22" t="s">
        <v>86</v>
      </c>
      <c r="F272" s="13">
        <v>207464.1</v>
      </c>
      <c r="G272" s="13">
        <v>202745.5</v>
      </c>
      <c r="H272" s="32">
        <f t="shared" si="11"/>
        <v>97.72558240196737</v>
      </c>
    </row>
    <row r="273" spans="1:8" ht="15.75">
      <c r="A273" s="2" t="s">
        <v>140</v>
      </c>
      <c r="B273" s="20" t="s">
        <v>59</v>
      </c>
      <c r="C273" s="20" t="s">
        <v>17</v>
      </c>
      <c r="F273" s="13">
        <f>SUM(F274,F278)</f>
        <v>74602.9</v>
      </c>
      <c r="G273" s="13">
        <f>SUM(G274,G278)</f>
        <v>73844.40000000001</v>
      </c>
      <c r="H273" s="32">
        <f t="shared" si="11"/>
        <v>98.98328349166053</v>
      </c>
    </row>
    <row r="274" spans="1:8" ht="31.5">
      <c r="A274" s="2" t="s">
        <v>272</v>
      </c>
      <c r="B274" s="20" t="s">
        <v>59</v>
      </c>
      <c r="C274" s="20" t="s">
        <v>17</v>
      </c>
      <c r="D274" s="23" t="s">
        <v>273</v>
      </c>
      <c r="F274" s="13">
        <f>SUM(F276)</f>
        <v>70854.9</v>
      </c>
      <c r="G274" s="13">
        <f>SUM(G276)</f>
        <v>70806.1</v>
      </c>
      <c r="H274" s="32">
        <f t="shared" si="11"/>
        <v>99.93112685220078</v>
      </c>
    </row>
    <row r="275" spans="1:8" ht="31.5">
      <c r="A275" s="2" t="s">
        <v>69</v>
      </c>
      <c r="B275" s="20" t="s">
        <v>59</v>
      </c>
      <c r="C275" s="20" t="s">
        <v>17</v>
      </c>
      <c r="D275" s="23" t="s">
        <v>274</v>
      </c>
      <c r="F275" s="13">
        <f>SUM(F276)</f>
        <v>70854.9</v>
      </c>
      <c r="G275" s="13">
        <f>SUM(G276)</f>
        <v>70806.1</v>
      </c>
      <c r="H275" s="32">
        <f t="shared" si="11"/>
        <v>99.93112685220078</v>
      </c>
    </row>
    <row r="276" spans="1:8" ht="47.25">
      <c r="A276" s="2" t="s">
        <v>275</v>
      </c>
      <c r="B276" s="20" t="s">
        <v>59</v>
      </c>
      <c r="C276" s="20" t="s">
        <v>17</v>
      </c>
      <c r="D276" s="23" t="s">
        <v>276</v>
      </c>
      <c r="F276" s="13">
        <f>SUM(F277)</f>
        <v>70854.9</v>
      </c>
      <c r="G276" s="13">
        <f>SUM(G277)</f>
        <v>70806.1</v>
      </c>
      <c r="H276" s="32">
        <f t="shared" si="11"/>
        <v>99.93112685220078</v>
      </c>
    </row>
    <row r="277" spans="1:8" ht="31.5">
      <c r="A277" s="2" t="s">
        <v>85</v>
      </c>
      <c r="B277" s="20" t="s">
        <v>59</v>
      </c>
      <c r="C277" s="20" t="s">
        <v>17</v>
      </c>
      <c r="D277" s="23" t="s">
        <v>276</v>
      </c>
      <c r="E277" s="22" t="s">
        <v>86</v>
      </c>
      <c r="F277" s="13">
        <v>70854.9</v>
      </c>
      <c r="G277" s="13">
        <v>70806.1</v>
      </c>
      <c r="H277" s="32">
        <f t="shared" si="11"/>
        <v>99.93112685220078</v>
      </c>
    </row>
    <row r="278" spans="1:8" ht="31.5">
      <c r="A278" s="2" t="s">
        <v>94</v>
      </c>
      <c r="B278" s="20" t="s">
        <v>59</v>
      </c>
      <c r="C278" s="20" t="s">
        <v>17</v>
      </c>
      <c r="D278" s="23" t="s">
        <v>95</v>
      </c>
      <c r="F278" s="13">
        <f>SUM(F279)</f>
        <v>3748</v>
      </c>
      <c r="G278" s="13">
        <f>SUM(G279)</f>
        <v>3038.3</v>
      </c>
      <c r="H278" s="32">
        <f t="shared" si="11"/>
        <v>81.06456776947707</v>
      </c>
    </row>
    <row r="279" spans="1:8" ht="78.75">
      <c r="A279" s="2" t="s">
        <v>141</v>
      </c>
      <c r="B279" s="20" t="s">
        <v>59</v>
      </c>
      <c r="C279" s="20" t="s">
        <v>17</v>
      </c>
      <c r="D279" s="23" t="s">
        <v>142</v>
      </c>
      <c r="F279" s="13">
        <f>SUM(F280)</f>
        <v>3748</v>
      </c>
      <c r="G279" s="13">
        <f>SUM(G280)</f>
        <v>3038.3</v>
      </c>
      <c r="H279" s="32">
        <f t="shared" si="11"/>
        <v>81.06456776947707</v>
      </c>
    </row>
    <row r="280" spans="1:8" ht="31.5">
      <c r="A280" s="2" t="s">
        <v>85</v>
      </c>
      <c r="B280" s="20" t="s">
        <v>59</v>
      </c>
      <c r="C280" s="20" t="s">
        <v>17</v>
      </c>
      <c r="D280" s="23" t="s">
        <v>142</v>
      </c>
      <c r="E280" s="22" t="s">
        <v>86</v>
      </c>
      <c r="F280" s="13">
        <v>3748</v>
      </c>
      <c r="G280" s="13">
        <v>3038.3</v>
      </c>
      <c r="H280" s="32">
        <f t="shared" si="11"/>
        <v>81.06456776947707</v>
      </c>
    </row>
    <row r="281" spans="1:8" ht="15.75">
      <c r="A281" s="2" t="s">
        <v>153</v>
      </c>
      <c r="B281" s="20" t="s">
        <v>59</v>
      </c>
      <c r="C281" s="20" t="s">
        <v>17</v>
      </c>
      <c r="D281" s="23" t="s">
        <v>142</v>
      </c>
      <c r="E281" s="22" t="s">
        <v>86</v>
      </c>
      <c r="F281" s="13">
        <v>3748</v>
      </c>
      <c r="G281" s="13">
        <v>3038.3</v>
      </c>
      <c r="H281" s="32">
        <f t="shared" si="11"/>
        <v>81.06456776947707</v>
      </c>
    </row>
    <row r="282" spans="1:8" ht="15.75">
      <c r="A282" s="7" t="s">
        <v>122</v>
      </c>
      <c r="B282" s="20" t="s">
        <v>59</v>
      </c>
      <c r="C282" s="20" t="s">
        <v>106</v>
      </c>
      <c r="D282" s="20"/>
      <c r="E282" s="20"/>
      <c r="F282" s="13">
        <f>SUM(F283,F286,F290,F293)</f>
        <v>40007.50000000001</v>
      </c>
      <c r="G282" s="13">
        <f>SUM(G283,G286,G290,G293)</f>
        <v>39735.9</v>
      </c>
      <c r="H282" s="32">
        <f t="shared" si="11"/>
        <v>99.32112728863338</v>
      </c>
    </row>
    <row r="283" spans="1:8" ht="47.25">
      <c r="A283" s="2" t="s">
        <v>134</v>
      </c>
      <c r="B283" s="35" t="s">
        <v>59</v>
      </c>
      <c r="C283" s="35" t="s">
        <v>106</v>
      </c>
      <c r="D283" s="49" t="s">
        <v>135</v>
      </c>
      <c r="E283" s="41"/>
      <c r="F283" s="13">
        <f>SUM(F284)</f>
        <v>604.9</v>
      </c>
      <c r="G283" s="13">
        <f>SUM(G284)</f>
        <v>604.8</v>
      </c>
      <c r="H283" s="32">
        <f t="shared" si="11"/>
        <v>99.98346834187468</v>
      </c>
    </row>
    <row r="284" spans="1:8" ht="63">
      <c r="A284" s="2" t="s">
        <v>138</v>
      </c>
      <c r="B284" s="35" t="s">
        <v>59</v>
      </c>
      <c r="C284" s="35" t="s">
        <v>106</v>
      </c>
      <c r="D284" s="49" t="s">
        <v>139</v>
      </c>
      <c r="E284" s="41"/>
      <c r="F284" s="13">
        <f>SUM(F285)</f>
        <v>604.9</v>
      </c>
      <c r="G284" s="13">
        <f>SUM(G285)</f>
        <v>604.8</v>
      </c>
      <c r="H284" s="32">
        <f t="shared" si="11"/>
        <v>99.98346834187468</v>
      </c>
    </row>
    <row r="285" spans="1:8" ht="15.75">
      <c r="A285" s="2" t="s">
        <v>136</v>
      </c>
      <c r="B285" s="35" t="s">
        <v>59</v>
      </c>
      <c r="C285" s="35" t="s">
        <v>106</v>
      </c>
      <c r="D285" s="49" t="s">
        <v>139</v>
      </c>
      <c r="E285" s="41" t="s">
        <v>137</v>
      </c>
      <c r="F285" s="13">
        <v>604.9</v>
      </c>
      <c r="G285" s="13">
        <v>604.8</v>
      </c>
      <c r="H285" s="32">
        <f t="shared" si="11"/>
        <v>99.98346834187468</v>
      </c>
    </row>
    <row r="286" spans="1:8" ht="31.5">
      <c r="A286" s="7" t="s">
        <v>123</v>
      </c>
      <c r="B286" s="22" t="s">
        <v>59</v>
      </c>
      <c r="C286" s="22" t="s">
        <v>106</v>
      </c>
      <c r="D286" s="23" t="s">
        <v>124</v>
      </c>
      <c r="E286" s="23"/>
      <c r="F286" s="13">
        <f>SUM(F287)</f>
        <v>34650.3</v>
      </c>
      <c r="G286" s="13">
        <f>SUM(G287)</f>
        <v>34485.9</v>
      </c>
      <c r="H286" s="32">
        <f t="shared" si="11"/>
        <v>99.5255452333746</v>
      </c>
    </row>
    <row r="287" spans="1:8" ht="31.5">
      <c r="A287" s="8" t="s">
        <v>69</v>
      </c>
      <c r="B287" s="22" t="s">
        <v>59</v>
      </c>
      <c r="C287" s="22" t="s">
        <v>106</v>
      </c>
      <c r="D287" s="23" t="s">
        <v>125</v>
      </c>
      <c r="E287" s="22"/>
      <c r="F287" s="13">
        <f>SUM(F288,F289)</f>
        <v>34650.3</v>
      </c>
      <c r="G287" s="13">
        <f>SUM(G288,G289)</f>
        <v>34485.9</v>
      </c>
      <c r="H287" s="32">
        <f t="shared" si="11"/>
        <v>99.5255452333746</v>
      </c>
    </row>
    <row r="288" spans="1:8" ht="31.5">
      <c r="A288" s="8" t="s">
        <v>85</v>
      </c>
      <c r="B288" s="22" t="s">
        <v>59</v>
      </c>
      <c r="C288" s="22" t="s">
        <v>106</v>
      </c>
      <c r="D288" s="23" t="s">
        <v>125</v>
      </c>
      <c r="E288" s="22" t="s">
        <v>86</v>
      </c>
      <c r="F288" s="15">
        <v>24153.1</v>
      </c>
      <c r="G288" s="13">
        <v>23988.7</v>
      </c>
      <c r="H288" s="32">
        <f t="shared" si="11"/>
        <v>99.31934203062963</v>
      </c>
    </row>
    <row r="289" spans="1:8" ht="15.75">
      <c r="A289" s="8" t="s">
        <v>193</v>
      </c>
      <c r="B289" s="22" t="s">
        <v>59</v>
      </c>
      <c r="C289" s="22" t="s">
        <v>106</v>
      </c>
      <c r="D289" s="23" t="s">
        <v>125</v>
      </c>
      <c r="E289" s="22" t="s">
        <v>194</v>
      </c>
      <c r="F289" s="15">
        <v>10497.2</v>
      </c>
      <c r="G289" s="13">
        <v>10497.2</v>
      </c>
      <c r="H289" s="32">
        <f t="shared" si="11"/>
        <v>100</v>
      </c>
    </row>
    <row r="290" spans="1:8" ht="31.5">
      <c r="A290" s="8" t="s">
        <v>147</v>
      </c>
      <c r="B290" s="22" t="s">
        <v>59</v>
      </c>
      <c r="C290" s="22" t="s">
        <v>106</v>
      </c>
      <c r="D290" s="23" t="s">
        <v>148</v>
      </c>
      <c r="E290" s="23"/>
      <c r="F290" s="13">
        <f>SUM(F291)</f>
        <v>3763.9</v>
      </c>
      <c r="G290" s="13">
        <f>SUM(G291)</f>
        <v>3672.2</v>
      </c>
      <c r="H290" s="32">
        <f t="shared" si="11"/>
        <v>97.56369722893807</v>
      </c>
    </row>
    <row r="291" spans="1:8" ht="47.25">
      <c r="A291" s="8" t="s">
        <v>191</v>
      </c>
      <c r="B291" s="22" t="s">
        <v>59</v>
      </c>
      <c r="C291" s="22" t="s">
        <v>106</v>
      </c>
      <c r="D291" s="23" t="s">
        <v>192</v>
      </c>
      <c r="E291" s="23"/>
      <c r="F291" s="13">
        <f>SUM(F292)</f>
        <v>3763.9</v>
      </c>
      <c r="G291" s="13">
        <f>SUM(G292)</f>
        <v>3672.2</v>
      </c>
      <c r="H291" s="32">
        <f t="shared" si="11"/>
        <v>97.56369722893807</v>
      </c>
    </row>
    <row r="292" spans="1:8" ht="31.5">
      <c r="A292" s="7" t="s">
        <v>85</v>
      </c>
      <c r="B292" s="22" t="s">
        <v>59</v>
      </c>
      <c r="C292" s="22" t="s">
        <v>106</v>
      </c>
      <c r="D292" s="23" t="s">
        <v>192</v>
      </c>
      <c r="E292" s="22" t="s">
        <v>86</v>
      </c>
      <c r="F292" s="12">
        <v>3763.9</v>
      </c>
      <c r="G292" s="13">
        <v>3672.2</v>
      </c>
      <c r="H292" s="32">
        <f t="shared" si="11"/>
        <v>97.56369722893807</v>
      </c>
    </row>
    <row r="293" spans="1:8" ht="31.5">
      <c r="A293" s="7" t="s">
        <v>65</v>
      </c>
      <c r="B293" s="22" t="s">
        <v>59</v>
      </c>
      <c r="C293" s="22" t="s">
        <v>106</v>
      </c>
      <c r="D293" s="23" t="s">
        <v>66</v>
      </c>
      <c r="E293" s="22"/>
      <c r="F293" s="13">
        <f>SUM(F294,F296,F298)</f>
        <v>988.4</v>
      </c>
      <c r="G293" s="13">
        <f>SUM(G294,G296,G298)</f>
        <v>973</v>
      </c>
      <c r="H293" s="32">
        <f t="shared" si="11"/>
        <v>98.44192634560906</v>
      </c>
    </row>
    <row r="294" spans="1:8" ht="78.75">
      <c r="A294" s="2" t="s">
        <v>336</v>
      </c>
      <c r="B294" s="34" t="s">
        <v>59</v>
      </c>
      <c r="C294" s="34" t="s">
        <v>106</v>
      </c>
      <c r="D294" s="37" t="s">
        <v>257</v>
      </c>
      <c r="E294" s="34"/>
      <c r="F294" s="13">
        <f>SUM(F295)</f>
        <v>96.5</v>
      </c>
      <c r="G294" s="13">
        <v>96.5</v>
      </c>
      <c r="H294" s="32">
        <f t="shared" si="11"/>
        <v>100</v>
      </c>
    </row>
    <row r="295" spans="1:8" ht="47.25">
      <c r="A295" s="3" t="s">
        <v>149</v>
      </c>
      <c r="B295" s="34" t="s">
        <v>59</v>
      </c>
      <c r="C295" s="34" t="s">
        <v>106</v>
      </c>
      <c r="D295" s="37" t="s">
        <v>257</v>
      </c>
      <c r="E295" s="34" t="s">
        <v>150</v>
      </c>
      <c r="F295" s="13">
        <v>96.5</v>
      </c>
      <c r="G295" s="13">
        <v>96.5</v>
      </c>
      <c r="H295" s="32">
        <f t="shared" si="11"/>
        <v>100</v>
      </c>
    </row>
    <row r="296" spans="1:8" ht="94.5">
      <c r="A296" s="3" t="s">
        <v>333</v>
      </c>
      <c r="B296" s="34" t="s">
        <v>59</v>
      </c>
      <c r="C296" s="34" t="s">
        <v>106</v>
      </c>
      <c r="D296" s="37" t="s">
        <v>334</v>
      </c>
      <c r="E296" s="42"/>
      <c r="F296" s="13">
        <f>SUM(F297)</f>
        <v>127.6</v>
      </c>
      <c r="G296" s="13">
        <f>SUM(G297)</f>
        <v>127.6</v>
      </c>
      <c r="H296" s="32">
        <f t="shared" si="11"/>
        <v>100</v>
      </c>
    </row>
    <row r="297" spans="1:8" ht="47.25">
      <c r="A297" s="3" t="s">
        <v>149</v>
      </c>
      <c r="B297" s="34" t="s">
        <v>59</v>
      </c>
      <c r="C297" s="34" t="s">
        <v>106</v>
      </c>
      <c r="D297" s="37" t="s">
        <v>334</v>
      </c>
      <c r="E297" s="34" t="s">
        <v>150</v>
      </c>
      <c r="F297" s="15">
        <v>127.6</v>
      </c>
      <c r="G297" s="13">
        <v>127.6</v>
      </c>
      <c r="H297" s="32">
        <f t="shared" si="11"/>
        <v>100</v>
      </c>
    </row>
    <row r="298" spans="1:8" ht="63">
      <c r="A298" s="3" t="s">
        <v>245</v>
      </c>
      <c r="B298" s="34" t="s">
        <v>59</v>
      </c>
      <c r="C298" s="34" t="s">
        <v>106</v>
      </c>
      <c r="D298" s="37" t="s">
        <v>335</v>
      </c>
      <c r="E298" s="34"/>
      <c r="F298" s="13">
        <f>SUM(F299)</f>
        <v>764.3</v>
      </c>
      <c r="G298" s="13">
        <f>SUM(G299)</f>
        <v>748.9</v>
      </c>
      <c r="H298" s="32">
        <f t="shared" si="11"/>
        <v>97.98508439094597</v>
      </c>
    </row>
    <row r="299" spans="1:8" ht="47.25">
      <c r="A299" s="3" t="s">
        <v>149</v>
      </c>
      <c r="B299" s="34" t="s">
        <v>59</v>
      </c>
      <c r="C299" s="34" t="s">
        <v>106</v>
      </c>
      <c r="D299" s="37" t="s">
        <v>335</v>
      </c>
      <c r="E299" s="34" t="s">
        <v>150</v>
      </c>
      <c r="F299" s="15">
        <v>764.3</v>
      </c>
      <c r="G299" s="13">
        <v>748.9</v>
      </c>
      <c r="H299" s="32">
        <f t="shared" si="11"/>
        <v>97.98508439094597</v>
      </c>
    </row>
    <row r="300" spans="1:8" ht="47.25">
      <c r="A300" s="2" t="s">
        <v>156</v>
      </c>
      <c r="B300" s="20" t="s">
        <v>59</v>
      </c>
      <c r="C300" s="20" t="s">
        <v>64</v>
      </c>
      <c r="D300" s="23"/>
      <c r="E300" s="22"/>
      <c r="F300" s="13">
        <f>SUM(F301,F304,F308,F312)</f>
        <v>78940.8</v>
      </c>
      <c r="G300" s="13">
        <f>SUM(G301,G304,G308,G312)</f>
        <v>78592.2</v>
      </c>
      <c r="H300" s="32">
        <f t="shared" si="11"/>
        <v>99.55840325915115</v>
      </c>
    </row>
    <row r="301" spans="1:8" ht="78.75">
      <c r="A301" s="7" t="s">
        <v>10</v>
      </c>
      <c r="B301" s="20" t="s">
        <v>59</v>
      </c>
      <c r="C301" s="20" t="s">
        <v>64</v>
      </c>
      <c r="D301" s="22" t="s">
        <v>11</v>
      </c>
      <c r="E301" s="22"/>
      <c r="F301" s="13">
        <f>SUM(F302)</f>
        <v>2042.6</v>
      </c>
      <c r="G301" s="13">
        <f>SUM(G302)</f>
        <v>2039.6</v>
      </c>
      <c r="H301" s="32">
        <f t="shared" si="11"/>
        <v>99.85312836580829</v>
      </c>
    </row>
    <row r="302" spans="1:8" ht="15.75">
      <c r="A302" s="7" t="s">
        <v>14</v>
      </c>
      <c r="B302" s="20" t="s">
        <v>59</v>
      </c>
      <c r="C302" s="20" t="s">
        <v>64</v>
      </c>
      <c r="D302" s="22" t="s">
        <v>15</v>
      </c>
      <c r="E302" s="22"/>
      <c r="F302" s="13">
        <f>SUM(F303)</f>
        <v>2042.6</v>
      </c>
      <c r="G302" s="13">
        <f>SUM(G303)</f>
        <v>2039.6</v>
      </c>
      <c r="H302" s="32">
        <f t="shared" si="11"/>
        <v>99.85312836580829</v>
      </c>
    </row>
    <row r="303" spans="1:8" ht="31.5">
      <c r="A303" s="7" t="s">
        <v>39</v>
      </c>
      <c r="B303" s="22" t="s">
        <v>59</v>
      </c>
      <c r="C303" s="22">
        <v>10</v>
      </c>
      <c r="D303" s="22" t="s">
        <v>15</v>
      </c>
      <c r="E303" s="22">
        <v>500</v>
      </c>
      <c r="F303" s="15">
        <v>2042.6</v>
      </c>
      <c r="G303" s="13">
        <v>2039.6</v>
      </c>
      <c r="H303" s="32">
        <f t="shared" si="11"/>
        <v>99.85312836580829</v>
      </c>
    </row>
    <row r="304" spans="1:8" ht="110.25">
      <c r="A304" s="2" t="s">
        <v>277</v>
      </c>
      <c r="B304" s="20" t="s">
        <v>59</v>
      </c>
      <c r="C304" s="20" t="s">
        <v>64</v>
      </c>
      <c r="D304" s="23" t="s">
        <v>103</v>
      </c>
      <c r="E304" s="22"/>
      <c r="F304" s="13">
        <f>SUM(F305)</f>
        <v>5258.9</v>
      </c>
      <c r="G304" s="13">
        <f>SUM(G305)</f>
        <v>5227.8</v>
      </c>
      <c r="H304" s="32">
        <f t="shared" si="11"/>
        <v>99.40862157485407</v>
      </c>
    </row>
    <row r="305" spans="1:8" ht="31.5">
      <c r="A305" s="2" t="s">
        <v>69</v>
      </c>
      <c r="B305" s="20" t="s">
        <v>59</v>
      </c>
      <c r="C305" s="20" t="s">
        <v>64</v>
      </c>
      <c r="D305" s="23" t="s">
        <v>104</v>
      </c>
      <c r="E305" s="22"/>
      <c r="F305" s="13">
        <f>SUM(F307)</f>
        <v>5258.9</v>
      </c>
      <c r="G305" s="13">
        <f>SUM(G307)</f>
        <v>5227.8</v>
      </c>
      <c r="H305" s="32">
        <f t="shared" si="11"/>
        <v>99.40862157485407</v>
      </c>
    </row>
    <row r="306" spans="1:8" ht="126">
      <c r="A306" s="2" t="s">
        <v>278</v>
      </c>
      <c r="B306" s="20" t="s">
        <v>59</v>
      </c>
      <c r="C306" s="20" t="s">
        <v>64</v>
      </c>
      <c r="D306" s="23" t="s">
        <v>279</v>
      </c>
      <c r="E306" s="22"/>
      <c r="F306" s="13">
        <f>SUM(F307)</f>
        <v>5258.9</v>
      </c>
      <c r="G306" s="13">
        <f>SUM(G307)</f>
        <v>5227.8</v>
      </c>
      <c r="H306" s="32">
        <f t="shared" si="11"/>
        <v>99.40862157485407</v>
      </c>
    </row>
    <row r="307" spans="1:8" ht="31.5">
      <c r="A307" s="2" t="s">
        <v>85</v>
      </c>
      <c r="B307" s="20" t="s">
        <v>59</v>
      </c>
      <c r="C307" s="20" t="s">
        <v>64</v>
      </c>
      <c r="D307" s="23" t="s">
        <v>279</v>
      </c>
      <c r="E307" s="22" t="s">
        <v>86</v>
      </c>
      <c r="F307" s="13">
        <v>5258.9</v>
      </c>
      <c r="G307" s="13">
        <v>5227.8</v>
      </c>
      <c r="H307" s="32">
        <f t="shared" si="11"/>
        <v>99.40862157485407</v>
      </c>
    </row>
    <row r="308" spans="1:8" ht="47.25">
      <c r="A308" s="2" t="s">
        <v>280</v>
      </c>
      <c r="B308" s="20" t="s">
        <v>59</v>
      </c>
      <c r="C308" s="20" t="s">
        <v>64</v>
      </c>
      <c r="D308" s="23" t="s">
        <v>281</v>
      </c>
      <c r="E308" s="22"/>
      <c r="F308" s="13">
        <f aca="true" t="shared" si="12" ref="F308:G310">SUM(F309)</f>
        <v>70929.2</v>
      </c>
      <c r="G308" s="13">
        <f t="shared" si="12"/>
        <v>70627.3</v>
      </c>
      <c r="H308" s="32">
        <f t="shared" si="11"/>
        <v>99.57436429566386</v>
      </c>
    </row>
    <row r="309" spans="1:8" ht="31.5">
      <c r="A309" s="2" t="s">
        <v>69</v>
      </c>
      <c r="B309" s="20" t="s">
        <v>59</v>
      </c>
      <c r="C309" s="20" t="s">
        <v>64</v>
      </c>
      <c r="D309" s="23" t="s">
        <v>282</v>
      </c>
      <c r="E309" s="22"/>
      <c r="F309" s="13">
        <f t="shared" si="12"/>
        <v>70929.2</v>
      </c>
      <c r="G309" s="13">
        <f t="shared" si="12"/>
        <v>70627.3</v>
      </c>
      <c r="H309" s="32">
        <f t="shared" si="11"/>
        <v>99.57436429566386</v>
      </c>
    </row>
    <row r="310" spans="1:8" ht="78.75">
      <c r="A310" s="2" t="s">
        <v>283</v>
      </c>
      <c r="B310" s="20" t="s">
        <v>59</v>
      </c>
      <c r="C310" s="20" t="s">
        <v>64</v>
      </c>
      <c r="D310" s="23" t="s">
        <v>284</v>
      </c>
      <c r="E310" s="22"/>
      <c r="F310" s="13">
        <f t="shared" si="12"/>
        <v>70929.2</v>
      </c>
      <c r="G310" s="13">
        <f t="shared" si="12"/>
        <v>70627.3</v>
      </c>
      <c r="H310" s="32">
        <f t="shared" si="11"/>
        <v>99.57436429566386</v>
      </c>
    </row>
    <row r="311" spans="1:8" ht="31.5">
      <c r="A311" s="2" t="s">
        <v>85</v>
      </c>
      <c r="B311" s="20" t="s">
        <v>59</v>
      </c>
      <c r="C311" s="20" t="s">
        <v>64</v>
      </c>
      <c r="D311" s="23" t="s">
        <v>284</v>
      </c>
      <c r="E311" s="22" t="s">
        <v>86</v>
      </c>
      <c r="F311" s="13">
        <v>70929.2</v>
      </c>
      <c r="G311" s="13">
        <v>70627.3</v>
      </c>
      <c r="H311" s="32">
        <f t="shared" si="11"/>
        <v>99.57436429566386</v>
      </c>
    </row>
    <row r="312" spans="1:8" ht="31.5">
      <c r="A312" s="2" t="s">
        <v>65</v>
      </c>
      <c r="B312" s="35" t="s">
        <v>59</v>
      </c>
      <c r="C312" s="35" t="s">
        <v>64</v>
      </c>
      <c r="D312" s="37" t="s">
        <v>66</v>
      </c>
      <c r="E312" s="34"/>
      <c r="F312" s="13">
        <f>SUM(F313)</f>
        <v>710.1</v>
      </c>
      <c r="G312" s="13">
        <f>SUM(G313)</f>
        <v>697.5</v>
      </c>
      <c r="H312" s="32">
        <f t="shared" si="11"/>
        <v>98.2256020278834</v>
      </c>
    </row>
    <row r="313" spans="1:8" ht="78.75">
      <c r="A313" s="2" t="s">
        <v>336</v>
      </c>
      <c r="B313" s="35" t="s">
        <v>59</v>
      </c>
      <c r="C313" s="35" t="s">
        <v>64</v>
      </c>
      <c r="D313" s="37" t="s">
        <v>257</v>
      </c>
      <c r="E313" s="34"/>
      <c r="F313" s="13">
        <f>SUM(F314)</f>
        <v>710.1</v>
      </c>
      <c r="G313" s="13">
        <f>SUM(G314)</f>
        <v>697.5</v>
      </c>
      <c r="H313" s="32">
        <f t="shared" si="11"/>
        <v>98.2256020278834</v>
      </c>
    </row>
    <row r="314" spans="1:8" ht="47.25">
      <c r="A314" s="2" t="s">
        <v>191</v>
      </c>
      <c r="B314" s="35" t="s">
        <v>59</v>
      </c>
      <c r="C314" s="35" t="s">
        <v>64</v>
      </c>
      <c r="D314" s="37" t="s">
        <v>257</v>
      </c>
      <c r="E314" s="34" t="s">
        <v>150</v>
      </c>
      <c r="F314" s="13">
        <v>710.1</v>
      </c>
      <c r="G314" s="13">
        <v>697.5</v>
      </c>
      <c r="H314" s="32">
        <f t="shared" si="11"/>
        <v>98.2256020278834</v>
      </c>
    </row>
    <row r="315" spans="1:8" ht="15.75">
      <c r="A315" s="11"/>
      <c r="F315" s="13"/>
      <c r="H315" s="32"/>
    </row>
    <row r="316" spans="1:8" ht="15.75">
      <c r="A316" s="6" t="s">
        <v>126</v>
      </c>
      <c r="B316" s="20" t="s">
        <v>64</v>
      </c>
      <c r="C316" s="21"/>
      <c r="D316" s="21"/>
      <c r="E316" s="21"/>
      <c r="F316" s="13">
        <f>SUM(F317,F321,F337)</f>
        <v>64785</v>
      </c>
      <c r="G316" s="13">
        <f>SUM(G317,G321,G337)</f>
        <v>61371.299999999996</v>
      </c>
      <c r="H316" s="32">
        <f t="shared" si="11"/>
        <v>94.73072470479276</v>
      </c>
    </row>
    <row r="317" spans="1:8" ht="15.75">
      <c r="A317" s="7" t="s">
        <v>127</v>
      </c>
      <c r="B317" s="22">
        <v>10</v>
      </c>
      <c r="C317" s="22" t="s">
        <v>7</v>
      </c>
      <c r="D317" s="23"/>
      <c r="E317" s="22"/>
      <c r="F317" s="13">
        <f>SUM(F319)</f>
        <v>1357</v>
      </c>
      <c r="G317" s="13">
        <f>SUM(G319)</f>
        <v>1356.6</v>
      </c>
      <c r="H317" s="32">
        <f t="shared" si="11"/>
        <v>99.97052321296978</v>
      </c>
    </row>
    <row r="318" spans="1:8" ht="31.5">
      <c r="A318" s="7" t="s">
        <v>128</v>
      </c>
      <c r="B318" s="22">
        <v>10</v>
      </c>
      <c r="C318" s="22" t="s">
        <v>7</v>
      </c>
      <c r="D318" s="23" t="s">
        <v>129</v>
      </c>
      <c r="E318" s="22"/>
      <c r="F318" s="13">
        <f>SUM(F320)</f>
        <v>1357</v>
      </c>
      <c r="G318" s="13">
        <f>SUM(G320)</f>
        <v>1356.6</v>
      </c>
      <c r="H318" s="32">
        <f t="shared" si="11"/>
        <v>99.97052321296978</v>
      </c>
    </row>
    <row r="319" spans="1:8" ht="63">
      <c r="A319" s="7" t="s">
        <v>180</v>
      </c>
      <c r="B319" s="22">
        <v>10</v>
      </c>
      <c r="C319" s="22" t="s">
        <v>7</v>
      </c>
      <c r="D319" s="23" t="s">
        <v>130</v>
      </c>
      <c r="E319" s="22"/>
      <c r="F319" s="13">
        <f>SUM(F320)</f>
        <v>1357</v>
      </c>
      <c r="G319" s="13">
        <f>SUM(G320)</f>
        <v>1356.6</v>
      </c>
      <c r="H319" s="32">
        <f t="shared" si="11"/>
        <v>99.97052321296978</v>
      </c>
    </row>
    <row r="320" spans="1:8" ht="15.75">
      <c r="A320" s="7" t="s">
        <v>53</v>
      </c>
      <c r="B320" s="22">
        <v>10</v>
      </c>
      <c r="C320" s="22" t="s">
        <v>7</v>
      </c>
      <c r="D320" s="23" t="s">
        <v>130</v>
      </c>
      <c r="E320" s="22" t="s">
        <v>54</v>
      </c>
      <c r="F320" s="15">
        <v>1357</v>
      </c>
      <c r="G320" s="15">
        <v>1356.6</v>
      </c>
      <c r="H320" s="32">
        <f t="shared" si="11"/>
        <v>99.97052321296978</v>
      </c>
    </row>
    <row r="321" spans="1:8" ht="15.75">
      <c r="A321" s="7" t="s">
        <v>131</v>
      </c>
      <c r="B321" s="20">
        <v>10</v>
      </c>
      <c r="C321" s="24" t="s">
        <v>13</v>
      </c>
      <c r="D321" s="21"/>
      <c r="E321" s="24"/>
      <c r="F321" s="13">
        <f>SUM(F322)</f>
        <v>56504</v>
      </c>
      <c r="G321" s="13">
        <f>SUM(G322)</f>
        <v>54068</v>
      </c>
      <c r="H321" s="32">
        <f t="shared" si="11"/>
        <v>95.68880079286423</v>
      </c>
    </row>
    <row r="322" spans="1:8" ht="15.75">
      <c r="A322" s="7" t="s">
        <v>167</v>
      </c>
      <c r="B322" s="20">
        <v>10</v>
      </c>
      <c r="C322" s="24" t="s">
        <v>13</v>
      </c>
      <c r="D322" s="21" t="s">
        <v>168</v>
      </c>
      <c r="E322" s="24"/>
      <c r="F322" s="13">
        <f>SUM(F323,F326,F329,F332,F335)</f>
        <v>56504</v>
      </c>
      <c r="G322" s="13">
        <f>SUM(G323,G326,G329,G332,G335)</f>
        <v>54068</v>
      </c>
      <c r="H322" s="32">
        <f t="shared" si="11"/>
        <v>95.68880079286423</v>
      </c>
    </row>
    <row r="323" spans="1:8" ht="110.25">
      <c r="A323" s="3" t="s">
        <v>292</v>
      </c>
      <c r="B323" s="20">
        <v>10</v>
      </c>
      <c r="C323" s="24" t="s">
        <v>13</v>
      </c>
      <c r="D323" s="21" t="s">
        <v>255</v>
      </c>
      <c r="E323" s="24"/>
      <c r="F323" s="13">
        <f>F324</f>
        <v>10823.4</v>
      </c>
      <c r="G323" s="13">
        <f>G324</f>
        <v>10823.4</v>
      </c>
      <c r="H323" s="32">
        <f t="shared" si="11"/>
        <v>100</v>
      </c>
    </row>
    <row r="324" spans="1:8" ht="15.75">
      <c r="A324" s="7" t="s">
        <v>293</v>
      </c>
      <c r="B324" s="20">
        <v>10</v>
      </c>
      <c r="C324" s="24" t="s">
        <v>13</v>
      </c>
      <c r="D324" s="21" t="s">
        <v>255</v>
      </c>
      <c r="E324" s="24" t="s">
        <v>137</v>
      </c>
      <c r="F324" s="13">
        <v>10823.4</v>
      </c>
      <c r="G324" s="13">
        <v>10823.4</v>
      </c>
      <c r="H324" s="32">
        <f t="shared" si="11"/>
        <v>100</v>
      </c>
    </row>
    <row r="325" spans="1:8" ht="15.75">
      <c r="A325" s="9" t="s">
        <v>153</v>
      </c>
      <c r="B325" s="20">
        <v>10</v>
      </c>
      <c r="C325" s="24" t="s">
        <v>13</v>
      </c>
      <c r="D325" s="21" t="s">
        <v>255</v>
      </c>
      <c r="E325" s="24" t="s">
        <v>137</v>
      </c>
      <c r="F325" s="13">
        <v>10823.4</v>
      </c>
      <c r="G325" s="13">
        <v>10823.4</v>
      </c>
      <c r="H325" s="32">
        <f t="shared" si="11"/>
        <v>100</v>
      </c>
    </row>
    <row r="326" spans="1:8" ht="126">
      <c r="A326" s="7" t="s">
        <v>337</v>
      </c>
      <c r="B326" s="33">
        <v>10</v>
      </c>
      <c r="C326" s="41" t="s">
        <v>13</v>
      </c>
      <c r="D326" s="39" t="s">
        <v>338</v>
      </c>
      <c r="E326" s="41"/>
      <c r="F326" s="13">
        <f>SUM(F327)</f>
        <v>774</v>
      </c>
      <c r="G326" s="13">
        <f>SUM(G327)</f>
        <v>773.1</v>
      </c>
      <c r="H326" s="32">
        <f t="shared" si="11"/>
        <v>99.88372093023256</v>
      </c>
    </row>
    <row r="327" spans="1:8" ht="15.75">
      <c r="A327" s="7" t="s">
        <v>136</v>
      </c>
      <c r="B327" s="33">
        <v>10</v>
      </c>
      <c r="C327" s="41" t="s">
        <v>13</v>
      </c>
      <c r="D327" s="39" t="s">
        <v>338</v>
      </c>
      <c r="E327" s="41" t="s">
        <v>137</v>
      </c>
      <c r="F327" s="13">
        <v>774</v>
      </c>
      <c r="G327" s="13">
        <v>773.1</v>
      </c>
      <c r="H327" s="32">
        <f t="shared" si="11"/>
        <v>99.88372093023256</v>
      </c>
    </row>
    <row r="328" spans="1:8" ht="15.75">
      <c r="A328" s="9" t="s">
        <v>153</v>
      </c>
      <c r="B328" s="33">
        <v>10</v>
      </c>
      <c r="C328" s="41" t="s">
        <v>13</v>
      </c>
      <c r="D328" s="39" t="s">
        <v>338</v>
      </c>
      <c r="E328" s="41" t="s">
        <v>137</v>
      </c>
      <c r="F328" s="13">
        <v>774</v>
      </c>
      <c r="G328" s="13">
        <v>773.1</v>
      </c>
      <c r="H328" s="32">
        <f t="shared" si="11"/>
        <v>99.88372093023256</v>
      </c>
    </row>
    <row r="329" spans="1:8" ht="94.5">
      <c r="A329" s="10" t="s">
        <v>145</v>
      </c>
      <c r="B329" s="20">
        <v>10</v>
      </c>
      <c r="C329" s="24" t="s">
        <v>13</v>
      </c>
      <c r="D329" s="21" t="s">
        <v>285</v>
      </c>
      <c r="E329" s="24"/>
      <c r="F329" s="13">
        <f>SUM(F330)</f>
        <v>9708</v>
      </c>
      <c r="G329" s="13">
        <f>SUM(G330)</f>
        <v>9436.4</v>
      </c>
      <c r="H329" s="32">
        <f t="shared" si="11"/>
        <v>97.20230737536052</v>
      </c>
    </row>
    <row r="330" spans="1:8" ht="15.75">
      <c r="A330" s="7" t="s">
        <v>136</v>
      </c>
      <c r="B330" s="20">
        <v>10</v>
      </c>
      <c r="C330" s="24" t="s">
        <v>13</v>
      </c>
      <c r="D330" s="21" t="s">
        <v>285</v>
      </c>
      <c r="E330" s="24" t="s">
        <v>137</v>
      </c>
      <c r="F330" s="13">
        <v>9708</v>
      </c>
      <c r="G330" s="13">
        <v>9436.4</v>
      </c>
      <c r="H330" s="32">
        <f t="shared" si="11"/>
        <v>97.20230737536052</v>
      </c>
    </row>
    <row r="331" spans="1:8" ht="15.75">
      <c r="A331" s="9" t="s">
        <v>153</v>
      </c>
      <c r="B331" s="20">
        <v>10</v>
      </c>
      <c r="C331" s="24" t="s">
        <v>13</v>
      </c>
      <c r="D331" s="21" t="s">
        <v>285</v>
      </c>
      <c r="E331" s="24" t="s">
        <v>137</v>
      </c>
      <c r="F331" s="13">
        <v>9708</v>
      </c>
      <c r="G331" s="13">
        <v>9436.4</v>
      </c>
      <c r="H331" s="32">
        <f t="shared" si="11"/>
        <v>97.20230737536052</v>
      </c>
    </row>
    <row r="332" spans="1:8" ht="47.25">
      <c r="A332" s="7" t="s">
        <v>170</v>
      </c>
      <c r="B332" s="20">
        <v>10</v>
      </c>
      <c r="C332" s="24" t="s">
        <v>13</v>
      </c>
      <c r="D332" s="21" t="s">
        <v>169</v>
      </c>
      <c r="E332" s="24"/>
      <c r="F332" s="13">
        <f>SUM(F333)</f>
        <v>34728</v>
      </c>
      <c r="G332" s="13">
        <f>SUM(G333)</f>
        <v>32696.1</v>
      </c>
      <c r="H332" s="32">
        <f t="shared" si="11"/>
        <v>94.1491015894955</v>
      </c>
    </row>
    <row r="333" spans="1:8" ht="15.75">
      <c r="A333" s="7" t="s">
        <v>53</v>
      </c>
      <c r="B333" s="20">
        <v>10</v>
      </c>
      <c r="C333" s="24" t="s">
        <v>13</v>
      </c>
      <c r="D333" s="21" t="s">
        <v>169</v>
      </c>
      <c r="E333" s="24" t="s">
        <v>54</v>
      </c>
      <c r="F333" s="13">
        <v>34728</v>
      </c>
      <c r="G333" s="13">
        <v>32696.1</v>
      </c>
      <c r="H333" s="32">
        <f t="shared" si="11"/>
        <v>94.1491015894955</v>
      </c>
    </row>
    <row r="334" spans="1:8" ht="15.75">
      <c r="A334" s="7" t="s">
        <v>153</v>
      </c>
      <c r="B334" s="20">
        <v>10</v>
      </c>
      <c r="C334" s="24" t="s">
        <v>13</v>
      </c>
      <c r="D334" s="21" t="s">
        <v>169</v>
      </c>
      <c r="E334" s="24" t="s">
        <v>54</v>
      </c>
      <c r="F334" s="13">
        <v>34728</v>
      </c>
      <c r="G334" s="13">
        <v>32696.1</v>
      </c>
      <c r="H334" s="32">
        <f aca="true" t="shared" si="13" ref="H334:H344">G334/F334*100</f>
        <v>94.1491015894955</v>
      </c>
    </row>
    <row r="335" spans="1:8" ht="31.5">
      <c r="A335" s="7" t="s">
        <v>339</v>
      </c>
      <c r="B335" s="20">
        <v>10</v>
      </c>
      <c r="C335" s="24" t="s">
        <v>13</v>
      </c>
      <c r="D335" s="21" t="s">
        <v>340</v>
      </c>
      <c r="E335" s="24"/>
      <c r="F335" s="13">
        <f>SUM(F336)</f>
        <v>470.6</v>
      </c>
      <c r="G335" s="13">
        <f>SUM(G336)</f>
        <v>339</v>
      </c>
      <c r="H335" s="32">
        <f t="shared" si="13"/>
        <v>72.0356991075223</v>
      </c>
    </row>
    <row r="336" spans="1:8" ht="15.75">
      <c r="A336" s="7" t="s">
        <v>53</v>
      </c>
      <c r="B336" s="20">
        <v>10</v>
      </c>
      <c r="C336" s="24" t="s">
        <v>13</v>
      </c>
      <c r="D336" s="21" t="s">
        <v>340</v>
      </c>
      <c r="E336" s="24" t="s">
        <v>54</v>
      </c>
      <c r="F336" s="13">
        <v>470.6</v>
      </c>
      <c r="G336" s="13">
        <v>339</v>
      </c>
      <c r="H336" s="32">
        <f t="shared" si="13"/>
        <v>72.0356991075223</v>
      </c>
    </row>
    <row r="337" spans="1:8" ht="15.75">
      <c r="A337" s="7" t="s">
        <v>189</v>
      </c>
      <c r="B337" s="20">
        <v>10</v>
      </c>
      <c r="C337" s="24" t="s">
        <v>17</v>
      </c>
      <c r="D337" s="21"/>
      <c r="E337" s="24"/>
      <c r="F337" s="13">
        <f aca="true" t="shared" si="14" ref="F337:G339">SUM(F338)</f>
        <v>6924</v>
      </c>
      <c r="G337" s="13">
        <f t="shared" si="14"/>
        <v>5946.7</v>
      </c>
      <c r="H337" s="32">
        <f t="shared" si="13"/>
        <v>85.88532640092433</v>
      </c>
    </row>
    <row r="338" spans="1:8" ht="31.5">
      <c r="A338" s="7" t="s">
        <v>94</v>
      </c>
      <c r="B338" s="20">
        <v>10</v>
      </c>
      <c r="C338" s="24" t="s">
        <v>17</v>
      </c>
      <c r="D338" s="21" t="s">
        <v>95</v>
      </c>
      <c r="E338" s="24"/>
      <c r="F338" s="13">
        <f t="shared" si="14"/>
        <v>6924</v>
      </c>
      <c r="G338" s="13">
        <f t="shared" si="14"/>
        <v>5946.7</v>
      </c>
      <c r="H338" s="32">
        <f t="shared" si="13"/>
        <v>85.88532640092433</v>
      </c>
    </row>
    <row r="339" spans="1:8" ht="110.25">
      <c r="A339" s="3" t="s">
        <v>190</v>
      </c>
      <c r="B339" s="20">
        <v>10</v>
      </c>
      <c r="C339" s="24" t="s">
        <v>17</v>
      </c>
      <c r="D339" s="21" t="s">
        <v>188</v>
      </c>
      <c r="E339" s="24"/>
      <c r="F339" s="13">
        <f t="shared" si="14"/>
        <v>6924</v>
      </c>
      <c r="G339" s="13">
        <f t="shared" si="14"/>
        <v>5946.7</v>
      </c>
      <c r="H339" s="32">
        <f t="shared" si="13"/>
        <v>85.88532640092433</v>
      </c>
    </row>
    <row r="340" spans="1:8" ht="15.75">
      <c r="A340" s="7" t="s">
        <v>53</v>
      </c>
      <c r="B340" s="20">
        <v>10</v>
      </c>
      <c r="C340" s="24" t="s">
        <v>17</v>
      </c>
      <c r="D340" s="21" t="s">
        <v>188</v>
      </c>
      <c r="E340" s="24" t="s">
        <v>54</v>
      </c>
      <c r="F340" s="13">
        <v>6924</v>
      </c>
      <c r="G340" s="13">
        <v>5946.7</v>
      </c>
      <c r="H340" s="32">
        <f t="shared" si="13"/>
        <v>85.88532640092433</v>
      </c>
    </row>
    <row r="341" spans="1:8" ht="15.75">
      <c r="A341" s="9" t="s">
        <v>153</v>
      </c>
      <c r="B341" s="20">
        <v>10</v>
      </c>
      <c r="C341" s="24" t="s">
        <v>17</v>
      </c>
      <c r="D341" s="21" t="s">
        <v>188</v>
      </c>
      <c r="E341" s="24" t="s">
        <v>54</v>
      </c>
      <c r="F341" s="13">
        <v>6924</v>
      </c>
      <c r="G341" s="13">
        <v>5946.7</v>
      </c>
      <c r="H341" s="32">
        <f t="shared" si="13"/>
        <v>85.88532640092433</v>
      </c>
    </row>
    <row r="342" spans="1:8" ht="15.75">
      <c r="A342" s="9"/>
      <c r="B342" s="20"/>
      <c r="C342" s="27"/>
      <c r="D342" s="28"/>
      <c r="E342" s="24"/>
      <c r="F342" s="15"/>
      <c r="H342" s="32"/>
    </row>
    <row r="343" spans="1:8" ht="15.75">
      <c r="A343" s="11"/>
      <c r="F343" s="15"/>
      <c r="H343" s="32"/>
    </row>
    <row r="344" spans="1:8" ht="15.75">
      <c r="A344" s="7" t="s">
        <v>146</v>
      </c>
      <c r="B344" s="21"/>
      <c r="C344" s="21"/>
      <c r="D344" s="21"/>
      <c r="E344" s="21"/>
      <c r="F344" s="13">
        <f>SUM(F13,F71,F82,F109,F127,F154,F223,F254,F316,)</f>
        <v>2440690</v>
      </c>
      <c r="G344" s="13">
        <f>SUM(G13,G71,G82,G109,G127,G154,G223,G254,G316,)</f>
        <v>2329203.7</v>
      </c>
      <c r="H344" s="32">
        <f t="shared" si="13"/>
        <v>95.43218106355171</v>
      </c>
    </row>
  </sheetData>
  <sheetProtection/>
  <mergeCells count="7">
    <mergeCell ref="F7:H7"/>
    <mergeCell ref="F5:H5"/>
    <mergeCell ref="A9:H9"/>
    <mergeCell ref="F1:H1"/>
    <mergeCell ref="F2:H2"/>
    <mergeCell ref="F3:H3"/>
    <mergeCell ref="F6:H6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shuleninaea</cp:lastModifiedBy>
  <cp:lastPrinted>2011-05-26T06:06:40Z</cp:lastPrinted>
  <dcterms:created xsi:type="dcterms:W3CDTF">2007-09-28T11:56:56Z</dcterms:created>
  <dcterms:modified xsi:type="dcterms:W3CDTF">2011-06-03T06:44:49Z</dcterms:modified>
  <cp:category/>
  <cp:version/>
  <cp:contentType/>
  <cp:contentStatus/>
</cp:coreProperties>
</file>