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ИСПОЛНЕНИЕ БЮДЖЕТА 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<sst xmlns="http://schemas.openxmlformats.org/spreadsheetml/2006/main" count="115" uniqueCount="115">
  <si>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</si>
  <si>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Доходы бюджета-Итого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</si>
  <si>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</si>
  <si>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</si>
  <si>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</si>
  <si>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</si>
  <si>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</si>
  <si>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</si>
  <si>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</si>
  <si>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</si>
  <si>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</si>
  <si>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</si>
  <si>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</si>
  <si>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</si>
  <si>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</si>
  <si>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</si>
  <si>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</si>
  <si>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</si>
  <si>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000 1 11 01000 00 0000 120</t>
  </si>
  <si>
    <t>Доходы от размещения средств бюджетов</t>
  </si>
  <si>
    <t>000 1 11 02000 00 0000 120</t>
  </si>
  <si>
    <t>000 1 11 05000 00 0000 120</t>
  </si>
  <si>
    <t>000 1 11 05010 00 0000 120</t>
  </si>
  <si>
    <t>000 1 11 05030 00 0000 120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</si>
  <si>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</si>
  <si>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</si>
  <si>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</si>
  <si>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</si>
  <si>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</si>
  <si>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</si>
  <si>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</si>
  <si>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</si>
  <si>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</si>
  <si>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000 1 14 02000 00 0000 000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</si>
  <si>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</si>
  <si>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</si>
  <si>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</si>
  <si>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</si>
  <si>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</si>
  <si>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</si>
  <si>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000 2 02 04000 00 0000 151</t>
  </si>
  <si>
    <t>ДОХОДЫ ОТ ПРЕДПРИНИМАТЕЛЬСКОЙ И ИНОЙ ПРИНОСЯЩЕЙ ДОХОД ДЕЯТЕЛЬНОСТИ</t>
  </si>
  <si>
    <t>000 3 00 00000 00 0000 000</t>
  </si>
  <si>
    <t>Код дохода по БК</t>
  </si>
  <si>
    <t>000 1 05 02000 02 0000 110</t>
  </si>
  <si>
    <t>000 1 01 00000 00 0000 000</t>
  </si>
  <si>
    <t xml:space="preserve">Земельный налог </t>
  </si>
  <si>
    <t xml:space="preserve">000 1 06 06000 00 0000 110 </t>
  </si>
  <si>
    <t>000 2 02 03000 00 0000 151</t>
  </si>
  <si>
    <t>Иные межбюджетные трансферты</t>
  </si>
  <si>
    <t>Процент исполнения</t>
  </si>
  <si>
    <t>000 1 06 01000 00 0000 110</t>
  </si>
  <si>
    <t>000 1 11 09000 00 0000 120</t>
  </si>
  <si>
    <t>000 1 14 06000 00 0000 430</t>
  </si>
  <si>
    <t>000 2 02 02999 00 0000 151</t>
  </si>
  <si>
    <t>Прочие субсидии</t>
  </si>
  <si>
    <t>000 2 02 02000 00 0000 151</t>
  </si>
  <si>
    <t>000 2 02 03015 00 0000 151</t>
  </si>
  <si>
    <t>000 2 02 03021 00 000 151</t>
  </si>
  <si>
    <t>000 2 02 03022 00 0000 151</t>
  </si>
  <si>
    <t>000 2 02 03026 00 0000 151</t>
  </si>
  <si>
    <t>000 2 02 03029 00 0000 151</t>
  </si>
  <si>
    <t>000 2 02 03055 00 0000 151</t>
  </si>
  <si>
    <t>000 2 02 03999 00 0000 151</t>
  </si>
  <si>
    <t>000 2 02 04005 00 0000 151</t>
  </si>
  <si>
    <t>Прочие субвенции</t>
  </si>
  <si>
    <t>000 2 02 03024 00 0000 151</t>
  </si>
  <si>
    <t>ВОЗВРАТ ОСТАТКОВ СУБСИДИЙ И СУБВЕНЦИЙ ПРОШЛЫХ ЛЕТ</t>
  </si>
  <si>
    <t>000 3 02 00000 00 0000 000</t>
  </si>
  <si>
    <t>Рыночные продажи товаров и услуг</t>
  </si>
  <si>
    <t>Прочие безвозмездные поступления</t>
  </si>
  <si>
    <t>000 3 03 00000 00 0000 000</t>
  </si>
  <si>
    <t xml:space="preserve">Исполнено   </t>
  </si>
  <si>
    <t>000 2 02 02042 00 0000 151</t>
  </si>
  <si>
    <t>000 2 02 02068 00 0000 151</t>
  </si>
  <si>
    <t>Субсидии бюджетам на государственную поддержку внедрения комплексных мер модернизации образования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</si>
  <si>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</si>
  <si>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</si>
  <si>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</si>
  <si>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ОТ ИСПОЛЬЗОВАНИЯ ИМУЩЕСТВА, НАХОДЯЩЕГОСЯ В ГОСУДАРСТВЕННОЙ И МУНИЦИПАЛЬНОЙ СОБСТВЕННОСТИ</t>
  </si>
  <si>
    <t>Субсидии бюджетам на комплектование книжных фондов библиотек муниципальных образований</t>
  </si>
  <si>
    <t>ЗАДОЛЖЕННОСТЬ И ПЕРЕРАСЧЕТЫ ПО ОТМЕНЕННЫМ НАЛОГАМ, СБОРАМ И ИНЫМ ОБЯЗАТЕЛЬНЫМ ПЛАТЕЖАМ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</si>
  <si>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</si>
  <si>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</si>
  <si>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 продажи права на заключение договоров аренды указанных земельных участков</t>
  </si>
  <si>
    <t>Прочие поступления от использования имущества,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</si>
  <si>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автономных, а также земельных участков государственных и муниципальных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</si>
  <si>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</si>
  <si>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</si>
  <si>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</si>
  <si>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компенсации части родительской платы за содержание ребенка в государственных и и муниципальных образовательных учреждениях, реализующих основную общеобразовательную программу дошкольного образования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</si>
  <si>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</si>
  <si>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Приложение № 1</t>
  </si>
  <si>
    <t>000 1 13 00000 00 0000 000</t>
  </si>
  <si>
    <t xml:space="preserve">ДОХОДЫ ОТ ОКАЗАНИЯ ПЛАТНЫХ УСЛУГ И КОМПЕНСАЦИИ ЗАТРАТ ГОСУДАРСТВА </t>
  </si>
  <si>
    <t>000 1 13 03000 00 0000 130</t>
  </si>
  <si>
    <t xml:space="preserve">Прочие доходы от оказания платных услуг и компенсации затрат государства </t>
  </si>
  <si>
    <t>000 2 02 03069 00 0000 151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</si>
  <si>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</si>
  <si>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</si>
  <si>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</si>
  <si>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000 1 19 00000 00 0000 000</t>
  </si>
  <si>
    <t xml:space="preserve">          Исполнение бюджета города Реутов за 2009 год по доходам </t>
  </si>
  <si>
    <t xml:space="preserve"> Доходы от реализации имущества, находящегося в государственной и муниципальной собственности                        (за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</si>
  <si>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                  (тыс.рублей)</t>
  </si>
  <si>
    <t>Доходы от сдачи в аренду имущества, находящегося в оперативном управлении органов государственной власти, органов местного cамоуправления, государственных внебюджетных фондов и созданных ими учреждений                                 (за исключением имущества автономных учреждений)</t>
  </si>
  <si>
    <t xml:space="preserve">к Решению Реутовского городского </t>
  </si>
  <si>
    <t>Совета депутатов</t>
  </si>
  <si>
    <t>Утверждено</t>
  </si>
  <si>
    <t>Субвенции бюджетам муниципальных  образований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07 мая 2008 года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</si>
  <si>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</si>
  <si>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>000 2 02 04019 04 0000 151</t>
  </si>
  <si>
    <t>Платежи от государственных и муниципальных унитарных предприятий</t>
  </si>
  <si>
    <t>Субвенции бюджетам муниципальных образований на предоставление гражданом субсидий на оплату жилого помещения и коммунальных услуг</t>
  </si>
  <si>
    <t>от 26 мая 2010 года № 34/2010-НА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</si>
</sst>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26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166" fontId="25" fillId="0" borderId="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5" fontId="4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tabSelected="1" zoomScale="75" zoomScaleNormal="75" zoomScalePageLayoutView="0" workbookViewId="0" topLeftCell="A1">
      <selection activeCell="D75" sqref="D75"/>
    </sheetView>
  </sheetViews>
  <sheetFormatPr defaultColWidth="11.00390625" defaultRowHeight="12"/>
  <cols>
    <col min="1" max="1" width="28.75390625" style="17" customWidth="1"/>
    <col min="2" max="2" width="65.875" style="5" customWidth="1"/>
    <col min="3" max="3" width="14.25390625" style="9" customWidth="1"/>
    <col min="4" max="4" width="14.00390625" style="6" customWidth="1"/>
    <col min="5" max="5" width="13.25390625" style="7" customWidth="1"/>
    <col min="6" max="35" width="11.00390625" style="4" customWidth="1"/>
  </cols>
  <sheetData>
    <row r="1" spans="2:5" ht="15.75">
      <c r="B1" s="15"/>
      <c r="C1" s="36" t="s">
        <v>92</v>
      </c>
      <c r="D1" s="37"/>
      <c r="E1" s="37"/>
    </row>
    <row r="2" spans="2:5" ht="15.75">
      <c r="B2" s="15"/>
      <c r="C2" s="36" t="s">
        <v>106</v>
      </c>
      <c r="D2" s="37"/>
      <c r="E2" s="37"/>
    </row>
    <row r="3" spans="2:5" ht="15.75">
      <c r="B3" s="15"/>
      <c r="C3" s="36" t="s">
        <v>107</v>
      </c>
      <c r="D3" s="37"/>
      <c r="E3" s="37"/>
    </row>
    <row r="4" spans="2:5" ht="15.75">
      <c r="B4" s="15"/>
      <c r="C4" s="36" t="s">
        <v>114</v>
      </c>
      <c r="D4" s="37"/>
      <c r="E4" s="37"/>
    </row>
    <row r="5" spans="1:35" s="2" customFormat="1" ht="17.25" customHeight="1">
      <c r="A5" s="21"/>
      <c r="B5" s="20" t="s">
        <v>102</v>
      </c>
      <c r="C5" s="16"/>
      <c r="D5" s="16"/>
      <c r="E5" s="1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2:5" ht="16.5" customHeight="1">
      <c r="B6" s="13"/>
      <c r="C6" s="16"/>
      <c r="D6" s="38" t="s">
        <v>104</v>
      </c>
      <c r="E6" s="39"/>
    </row>
    <row r="7" spans="1:35" s="3" customFormat="1" ht="27.75" customHeight="1">
      <c r="A7" s="22" t="s">
        <v>43</v>
      </c>
      <c r="B7" s="41" t="s">
        <v>0</v>
      </c>
      <c r="C7" s="42" t="s">
        <v>108</v>
      </c>
      <c r="D7" s="42" t="s">
        <v>72</v>
      </c>
      <c r="E7" s="40" t="s">
        <v>50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3" customFormat="1" ht="20.25" customHeight="1">
      <c r="A8" s="23"/>
      <c r="B8" s="41"/>
      <c r="C8" s="43"/>
      <c r="D8" s="43"/>
      <c r="E8" s="4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1" customFormat="1" ht="15.75">
      <c r="A9" s="27" t="s">
        <v>2</v>
      </c>
      <c r="B9" s="26" t="s">
        <v>1</v>
      </c>
      <c r="C9" s="18">
        <f>C10+C40+C58</f>
        <v>1670478.8</v>
      </c>
      <c r="D9" s="18">
        <f>D10+D40+D58</f>
        <v>1545518.4000000001</v>
      </c>
      <c r="E9" s="31">
        <f aca="true" t="shared" si="0" ref="E9:E14">D9/C9*100</f>
        <v>92.51948602999333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" customFormat="1" ht="15.75">
      <c r="A10" s="24" t="s">
        <v>4</v>
      </c>
      <c r="B10" s="25" t="s">
        <v>3</v>
      </c>
      <c r="C10" s="18">
        <f>C11+C13+C15+C18+C19+C20+C29+C33+C37+C38+C39</f>
        <v>913269.4</v>
      </c>
      <c r="D10" s="18">
        <f>SUM(D11,D13,D15,D18,D19,D20,D29,D31,D33,D37,D38,D39)</f>
        <v>820122.8</v>
      </c>
      <c r="E10" s="31">
        <f t="shared" si="0"/>
        <v>89.8007532060091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" customFormat="1" ht="15.75">
      <c r="A11" s="24" t="s">
        <v>45</v>
      </c>
      <c r="B11" s="26" t="s">
        <v>5</v>
      </c>
      <c r="C11" s="18">
        <f>SUM(C12)</f>
        <v>409828.2</v>
      </c>
      <c r="D11" s="18">
        <f>SUM(D12)</f>
        <v>327753.1</v>
      </c>
      <c r="E11" s="31">
        <f t="shared" si="0"/>
        <v>79.97329124740561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" customFormat="1" ht="15.75">
      <c r="A12" s="24" t="s">
        <v>7</v>
      </c>
      <c r="B12" s="25" t="s">
        <v>6</v>
      </c>
      <c r="C12" s="18">
        <v>409828.2</v>
      </c>
      <c r="D12" s="19">
        <v>327753.1</v>
      </c>
      <c r="E12" s="31">
        <f t="shared" si="0"/>
        <v>79.97329124740561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" customFormat="1" ht="15.75">
      <c r="A13" s="24" t="s">
        <v>9</v>
      </c>
      <c r="B13" s="26" t="s">
        <v>8</v>
      </c>
      <c r="C13" s="18">
        <f>SUM(C14)</f>
        <v>70539</v>
      </c>
      <c r="D13" s="18">
        <f>SUM(D14)</f>
        <v>64758</v>
      </c>
      <c r="E13" s="31">
        <f t="shared" si="0"/>
        <v>91.8045336622294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5" ht="30.75" customHeight="1">
      <c r="A14" s="24" t="s">
        <v>44</v>
      </c>
      <c r="B14" s="25" t="s">
        <v>10</v>
      </c>
      <c r="C14" s="18">
        <v>70539</v>
      </c>
      <c r="D14" s="19">
        <v>64758</v>
      </c>
      <c r="E14" s="31">
        <f t="shared" si="0"/>
        <v>91.8045336622294</v>
      </c>
    </row>
    <row r="15" spans="1:35" s="1" customFormat="1" ht="15.75">
      <c r="A15" s="24" t="s">
        <v>12</v>
      </c>
      <c r="B15" s="26" t="s">
        <v>11</v>
      </c>
      <c r="C15" s="18">
        <f>SUM(C16:C17)</f>
        <v>59279.2</v>
      </c>
      <c r="D15" s="18">
        <f>SUM(D16:D17)</f>
        <v>53277.5</v>
      </c>
      <c r="E15" s="31">
        <f aca="true" t="shared" si="1" ref="E15:E60">D15/C15*100</f>
        <v>89.87553813141879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5" ht="15.75">
      <c r="A16" s="24" t="s">
        <v>51</v>
      </c>
      <c r="B16" s="25" t="s">
        <v>13</v>
      </c>
      <c r="C16" s="18">
        <v>20129</v>
      </c>
      <c r="D16" s="19">
        <v>13002.7</v>
      </c>
      <c r="E16" s="31">
        <f t="shared" si="1"/>
        <v>64.59685031546525</v>
      </c>
    </row>
    <row r="17" spans="1:35" s="1" customFormat="1" ht="15.75">
      <c r="A17" s="24" t="s">
        <v>47</v>
      </c>
      <c r="B17" s="25" t="s">
        <v>46</v>
      </c>
      <c r="C17" s="18">
        <v>39150.2</v>
      </c>
      <c r="D17" s="19">
        <v>40274.8</v>
      </c>
      <c r="E17" s="31">
        <f t="shared" si="1"/>
        <v>102.8725268325577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" customFormat="1" ht="15.75">
      <c r="A18" s="24" t="s">
        <v>15</v>
      </c>
      <c r="B18" s="26" t="s">
        <v>14</v>
      </c>
      <c r="C18" s="18">
        <v>2308</v>
      </c>
      <c r="D18" s="18">
        <v>3203.4</v>
      </c>
      <c r="E18" s="31">
        <f t="shared" si="1"/>
        <v>138.79549393414212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" customFormat="1" ht="47.25">
      <c r="A19" s="24" t="s">
        <v>16</v>
      </c>
      <c r="B19" s="26" t="s">
        <v>81</v>
      </c>
      <c r="C19" s="18">
        <v>201</v>
      </c>
      <c r="D19" s="18">
        <v>187</v>
      </c>
      <c r="E19" s="31">
        <f t="shared" si="1"/>
        <v>93.03482587064677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" customFormat="1" ht="47.25">
      <c r="A20" s="24" t="s">
        <v>17</v>
      </c>
      <c r="B20" s="26" t="s">
        <v>79</v>
      </c>
      <c r="C20" s="18">
        <f>SUM(C21:C23,C27:C28)</f>
        <v>232482.50000000003</v>
      </c>
      <c r="D20" s="18">
        <f>SUM(D21,D22,D23,D27,D28)</f>
        <v>276232.30000000005</v>
      </c>
      <c r="E20" s="31">
        <f t="shared" si="1"/>
        <v>118.81853472842043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1" customFormat="1" ht="50.25" customHeight="1">
      <c r="A21" s="24" t="s">
        <v>18</v>
      </c>
      <c r="B21" s="28" t="s">
        <v>82</v>
      </c>
      <c r="C21" s="18">
        <v>0.1</v>
      </c>
      <c r="D21" s="18">
        <v>0.1</v>
      </c>
      <c r="E21" s="31">
        <f t="shared" si="1"/>
        <v>100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1" customFormat="1" ht="15.75">
      <c r="A22" s="24" t="s">
        <v>20</v>
      </c>
      <c r="B22" s="25" t="s">
        <v>19</v>
      </c>
      <c r="C22" s="18">
        <v>37</v>
      </c>
      <c r="D22" s="18">
        <v>85.4</v>
      </c>
      <c r="E22" s="31">
        <f t="shared" si="1"/>
        <v>230.8108108108108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1" customFormat="1" ht="31.5">
      <c r="A23" s="24" t="s">
        <v>21</v>
      </c>
      <c r="B23" s="25" t="s">
        <v>83</v>
      </c>
      <c r="C23" s="18">
        <f>SUM(C24:C26)</f>
        <v>221456.7</v>
      </c>
      <c r="D23" s="18">
        <f>SUM(D24,D25,D26)</f>
        <v>265040.60000000003</v>
      </c>
      <c r="E23" s="31">
        <f t="shared" si="1"/>
        <v>119.68055154800015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5" ht="64.5" customHeight="1">
      <c r="A24" s="24" t="s">
        <v>22</v>
      </c>
      <c r="B24" s="32" t="s">
        <v>84</v>
      </c>
      <c r="C24" s="18">
        <v>160887.7</v>
      </c>
      <c r="D24" s="18">
        <v>195876.7</v>
      </c>
      <c r="E24" s="31">
        <f t="shared" si="1"/>
        <v>121.74746733280419</v>
      </c>
    </row>
    <row r="25" spans="1:5" ht="110.25">
      <c r="A25" s="24" t="s">
        <v>98</v>
      </c>
      <c r="B25" s="28" t="s">
        <v>99</v>
      </c>
      <c r="C25" s="18">
        <v>10045</v>
      </c>
      <c r="D25" s="18">
        <v>10186.5</v>
      </c>
      <c r="E25" s="31">
        <f t="shared" si="1"/>
        <v>101.40866102538577</v>
      </c>
    </row>
    <row r="26" spans="1:5" ht="78.75">
      <c r="A26" s="24" t="s">
        <v>23</v>
      </c>
      <c r="B26" s="28" t="s">
        <v>105</v>
      </c>
      <c r="C26" s="18">
        <v>50524</v>
      </c>
      <c r="D26" s="18">
        <v>58977.4</v>
      </c>
      <c r="E26" s="31">
        <f t="shared" si="1"/>
        <v>116.73145435832475</v>
      </c>
    </row>
    <row r="27" spans="1:35" s="1" customFormat="1" ht="33.75" customHeight="1">
      <c r="A27" s="24" t="s">
        <v>24</v>
      </c>
      <c r="B27" s="34" t="s">
        <v>112</v>
      </c>
      <c r="C27" s="18">
        <v>7024.1</v>
      </c>
      <c r="D27" s="18">
        <v>7013.9</v>
      </c>
      <c r="E27" s="31">
        <f t="shared" si="1"/>
        <v>99.85478566649107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1" customFormat="1" ht="80.25" customHeight="1">
      <c r="A28" s="24" t="s">
        <v>52</v>
      </c>
      <c r="B28" s="25" t="s">
        <v>85</v>
      </c>
      <c r="C28" s="18">
        <v>3964.6</v>
      </c>
      <c r="D28" s="18">
        <v>4092.3</v>
      </c>
      <c r="E28" s="31">
        <f t="shared" si="1"/>
        <v>103.22100590223478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1" customFormat="1" ht="31.5">
      <c r="A29" s="24" t="s">
        <v>26</v>
      </c>
      <c r="B29" s="26" t="s">
        <v>25</v>
      </c>
      <c r="C29" s="18">
        <f>SUM(C30)</f>
        <v>826</v>
      </c>
      <c r="D29" s="18">
        <f>SUM(D30)</f>
        <v>1221</v>
      </c>
      <c r="E29" s="31">
        <f t="shared" si="1"/>
        <v>147.82082324455206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5" ht="15.75">
      <c r="A30" s="24" t="s">
        <v>28</v>
      </c>
      <c r="B30" s="25" t="s">
        <v>27</v>
      </c>
      <c r="C30" s="18">
        <v>826</v>
      </c>
      <c r="D30" s="18">
        <v>1221</v>
      </c>
      <c r="E30" s="31">
        <f t="shared" si="1"/>
        <v>147.82082324455206</v>
      </c>
    </row>
    <row r="31" spans="1:5" ht="31.5">
      <c r="A31" s="24" t="s">
        <v>93</v>
      </c>
      <c r="B31" s="26" t="s">
        <v>94</v>
      </c>
      <c r="C31" s="18"/>
      <c r="D31" s="18">
        <f>SUM(D32)</f>
        <v>22092.5</v>
      </c>
      <c r="E31" s="31"/>
    </row>
    <row r="32" spans="1:5" ht="31.5">
      <c r="A32" s="24" t="s">
        <v>95</v>
      </c>
      <c r="B32" s="25" t="s">
        <v>96</v>
      </c>
      <c r="C32" s="18"/>
      <c r="D32" s="18">
        <v>22092.5</v>
      </c>
      <c r="E32" s="31"/>
    </row>
    <row r="33" spans="1:35" s="1" customFormat="1" ht="31.5">
      <c r="A33" s="24" t="s">
        <v>30</v>
      </c>
      <c r="B33" s="26" t="s">
        <v>29</v>
      </c>
      <c r="C33" s="18">
        <f>SUM(C34,C35,C36)</f>
        <v>124568.5</v>
      </c>
      <c r="D33" s="18">
        <f>SUM(D34:D36)</f>
        <v>64163</v>
      </c>
      <c r="E33" s="31">
        <f t="shared" si="1"/>
        <v>51.5082063282451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" customFormat="1" ht="15.75">
      <c r="A34" s="24" t="s">
        <v>32</v>
      </c>
      <c r="B34" s="25" t="s">
        <v>31</v>
      </c>
      <c r="C34" s="18">
        <v>15867</v>
      </c>
      <c r="D34" s="18">
        <v>15867</v>
      </c>
      <c r="E34" s="31">
        <f t="shared" si="1"/>
        <v>100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" customFormat="1" ht="78.75">
      <c r="A35" s="24" t="s">
        <v>33</v>
      </c>
      <c r="B35" s="25" t="s">
        <v>103</v>
      </c>
      <c r="C35" s="18">
        <v>67684.7</v>
      </c>
      <c r="D35" s="18">
        <v>8068</v>
      </c>
      <c r="E35" s="31">
        <f t="shared" si="1"/>
        <v>11.919976006394355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" customFormat="1" ht="78.75">
      <c r="A36" s="24" t="s">
        <v>53</v>
      </c>
      <c r="B36" s="25" t="s">
        <v>86</v>
      </c>
      <c r="C36" s="18">
        <v>41016.8</v>
      </c>
      <c r="D36" s="18">
        <v>40228</v>
      </c>
      <c r="E36" s="31">
        <f t="shared" si="1"/>
        <v>98.07688556884008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1" customFormat="1" ht="15.75">
      <c r="A37" s="24" t="s">
        <v>35</v>
      </c>
      <c r="B37" s="26" t="s">
        <v>34</v>
      </c>
      <c r="C37" s="18">
        <v>12737</v>
      </c>
      <c r="D37" s="18">
        <v>10197.8</v>
      </c>
      <c r="E37" s="31">
        <f t="shared" si="1"/>
        <v>80.06437936719793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s="1" customFormat="1" ht="15.75">
      <c r="A38" s="24" t="s">
        <v>37</v>
      </c>
      <c r="B38" s="26" t="s">
        <v>36</v>
      </c>
      <c r="C38" s="18">
        <v>500</v>
      </c>
      <c r="D38" s="18">
        <v>6</v>
      </c>
      <c r="E38" s="31">
        <f t="shared" si="1"/>
        <v>1.2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1" customFormat="1" ht="31.5">
      <c r="A39" s="24" t="s">
        <v>101</v>
      </c>
      <c r="B39" s="26" t="s">
        <v>67</v>
      </c>
      <c r="C39" s="18"/>
      <c r="D39" s="18">
        <v>-2968.8</v>
      </c>
      <c r="E39" s="3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1" customFormat="1" ht="15.75">
      <c r="A40" s="24" t="s">
        <v>39</v>
      </c>
      <c r="B40" s="26" t="s">
        <v>38</v>
      </c>
      <c r="C40" s="18">
        <f>SUM(C41,C45,C55)</f>
        <v>461786.1</v>
      </c>
      <c r="D40" s="18">
        <f>SUM(D41,D45,D55)</f>
        <v>451511.3</v>
      </c>
      <c r="E40" s="31">
        <f t="shared" si="1"/>
        <v>97.77498716397051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1" customFormat="1" ht="31.5">
      <c r="A41" s="24" t="s">
        <v>56</v>
      </c>
      <c r="B41" s="25" t="s">
        <v>87</v>
      </c>
      <c r="C41" s="18">
        <f>SUM(C42:C44)</f>
        <v>15854</v>
      </c>
      <c r="D41" s="18">
        <f>SUM(D42,D43,D44)</f>
        <v>12594</v>
      </c>
      <c r="E41" s="31">
        <f t="shared" si="1"/>
        <v>79.43736596442538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s="1" customFormat="1" ht="31.5">
      <c r="A42" s="24" t="s">
        <v>73</v>
      </c>
      <c r="B42" s="25" t="s">
        <v>75</v>
      </c>
      <c r="C42" s="18">
        <v>6520</v>
      </c>
      <c r="D42" s="18">
        <v>3650</v>
      </c>
      <c r="E42" s="31">
        <f t="shared" si="1"/>
        <v>55.98159509202454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s="1" customFormat="1" ht="31.5">
      <c r="A43" s="24" t="s">
        <v>74</v>
      </c>
      <c r="B43" s="25" t="s">
        <v>80</v>
      </c>
      <c r="C43" s="18">
        <v>255</v>
      </c>
      <c r="D43" s="18">
        <v>255</v>
      </c>
      <c r="E43" s="31">
        <f t="shared" si="1"/>
        <v>100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1" customFormat="1" ht="15.75">
      <c r="A44" s="24" t="s">
        <v>54</v>
      </c>
      <c r="B44" s="25" t="s">
        <v>55</v>
      </c>
      <c r="C44" s="18">
        <v>9079</v>
      </c>
      <c r="D44" s="18">
        <v>8689</v>
      </c>
      <c r="E44" s="31">
        <f t="shared" si="1"/>
        <v>95.70437272827404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1" customFormat="1" ht="31.5">
      <c r="A45" s="24" t="s">
        <v>48</v>
      </c>
      <c r="B45" s="25" t="s">
        <v>76</v>
      </c>
      <c r="C45" s="18">
        <f>SUM(C46:C54)</f>
        <v>336371</v>
      </c>
      <c r="D45" s="18">
        <f>SUM(D46:D54)</f>
        <v>329668.5</v>
      </c>
      <c r="E45" s="31">
        <f t="shared" si="1"/>
        <v>98.00740848646286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1" customFormat="1" ht="36.75" customHeight="1">
      <c r="A46" s="24" t="s">
        <v>57</v>
      </c>
      <c r="B46" s="33" t="s">
        <v>88</v>
      </c>
      <c r="C46" s="18">
        <v>4315</v>
      </c>
      <c r="D46" s="18">
        <v>4314.1</v>
      </c>
      <c r="E46" s="31">
        <f t="shared" si="1"/>
        <v>99.97914252607185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s="1" customFormat="1" ht="54.75" customHeight="1">
      <c r="A47" s="24" t="s">
        <v>58</v>
      </c>
      <c r="B47" s="33" t="s">
        <v>89</v>
      </c>
      <c r="C47" s="18">
        <v>3724</v>
      </c>
      <c r="D47" s="18">
        <v>3618</v>
      </c>
      <c r="E47" s="31">
        <f t="shared" si="1"/>
        <v>97.15359828141783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s="1" customFormat="1" ht="47.25">
      <c r="A48" s="24" t="s">
        <v>59</v>
      </c>
      <c r="B48" s="25" t="s">
        <v>113</v>
      </c>
      <c r="C48" s="18">
        <v>39459</v>
      </c>
      <c r="D48" s="18">
        <v>38810.5</v>
      </c>
      <c r="E48" s="31">
        <f t="shared" si="1"/>
        <v>98.35652195950226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s="1" customFormat="1" ht="33" customHeight="1">
      <c r="A49" s="24" t="s">
        <v>66</v>
      </c>
      <c r="B49" s="25" t="s">
        <v>77</v>
      </c>
      <c r="C49" s="18">
        <v>11022</v>
      </c>
      <c r="D49" s="18">
        <v>10793.9</v>
      </c>
      <c r="E49" s="31">
        <f t="shared" si="1"/>
        <v>97.93050263110143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s="1" customFormat="1" ht="75.75" customHeight="1">
      <c r="A50" s="24" t="s">
        <v>60</v>
      </c>
      <c r="B50" s="33" t="s">
        <v>78</v>
      </c>
      <c r="C50" s="18">
        <v>10541</v>
      </c>
      <c r="D50" s="18">
        <v>10540.9</v>
      </c>
      <c r="E50" s="31">
        <f t="shared" si="1"/>
        <v>99.99905132340385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s="1" customFormat="1" ht="78.75">
      <c r="A51" s="24" t="s">
        <v>61</v>
      </c>
      <c r="B51" s="25" t="s">
        <v>90</v>
      </c>
      <c r="C51" s="18">
        <v>8053</v>
      </c>
      <c r="D51" s="18">
        <v>4524.1</v>
      </c>
      <c r="E51" s="31">
        <f t="shared" si="1"/>
        <v>56.179063702967845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s="1" customFormat="1" ht="63">
      <c r="A52" s="24" t="s">
        <v>62</v>
      </c>
      <c r="B52" s="25" t="s">
        <v>100</v>
      </c>
      <c r="C52" s="18">
        <v>3533</v>
      </c>
      <c r="D52" s="18">
        <v>2208.1</v>
      </c>
      <c r="E52" s="31">
        <f>D52/C52*100</f>
        <v>62.49929238607416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s="1" customFormat="1" ht="78.75">
      <c r="A53" s="24" t="s">
        <v>97</v>
      </c>
      <c r="B53" s="29" t="s">
        <v>109</v>
      </c>
      <c r="C53" s="18">
        <v>18555</v>
      </c>
      <c r="D53" s="18">
        <v>18554.4</v>
      </c>
      <c r="E53" s="31">
        <f t="shared" si="1"/>
        <v>99.99676637025061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s="1" customFormat="1" ht="15.75">
      <c r="A54" s="24" t="s">
        <v>63</v>
      </c>
      <c r="B54" s="25" t="s">
        <v>65</v>
      </c>
      <c r="C54" s="18">
        <v>237169</v>
      </c>
      <c r="D54" s="18">
        <v>236304.5</v>
      </c>
      <c r="E54" s="31">
        <f t="shared" si="1"/>
        <v>99.63549199094317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s="1" customFormat="1" ht="15.75">
      <c r="A55" s="24" t="s">
        <v>40</v>
      </c>
      <c r="B55" s="25" t="s">
        <v>49</v>
      </c>
      <c r="C55" s="18">
        <f>SUM(C56:C57)</f>
        <v>109561.1</v>
      </c>
      <c r="D55" s="18">
        <f>SUM(D56,D57)</f>
        <v>109248.8</v>
      </c>
      <c r="E55" s="31">
        <f t="shared" si="1"/>
        <v>99.71495357385058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s="1" customFormat="1" ht="78.75">
      <c r="A56" s="24" t="s">
        <v>64</v>
      </c>
      <c r="B56" s="30" t="s">
        <v>91</v>
      </c>
      <c r="C56" s="18">
        <v>588</v>
      </c>
      <c r="D56" s="18">
        <v>275.7</v>
      </c>
      <c r="E56" s="31">
        <f t="shared" si="1"/>
        <v>46.88775510204081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s="1" customFormat="1" ht="67.5" customHeight="1">
      <c r="A57" s="35" t="s">
        <v>111</v>
      </c>
      <c r="B57" s="34" t="s">
        <v>110</v>
      </c>
      <c r="C57" s="18">
        <v>108973.1</v>
      </c>
      <c r="D57" s="18">
        <v>108973.1</v>
      </c>
      <c r="E57" s="31">
        <f t="shared" si="1"/>
        <v>100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s="1" customFormat="1" ht="31.5">
      <c r="A58" s="24" t="s">
        <v>42</v>
      </c>
      <c r="B58" s="26" t="s">
        <v>41</v>
      </c>
      <c r="C58" s="18">
        <f>SUM(C59:C60)</f>
        <v>295423.3</v>
      </c>
      <c r="D58" s="18">
        <f>SUM(D59,D60)</f>
        <v>273884.3</v>
      </c>
      <c r="E58" s="31">
        <f t="shared" si="1"/>
        <v>92.70910588298214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1" customFormat="1" ht="15.75">
      <c r="A59" s="24" t="s">
        <v>68</v>
      </c>
      <c r="B59" s="25" t="s">
        <v>69</v>
      </c>
      <c r="C59" s="18">
        <v>55142.1</v>
      </c>
      <c r="D59" s="18">
        <v>53995.3</v>
      </c>
      <c r="E59" s="31">
        <f t="shared" si="1"/>
        <v>97.92028232512001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1" customFormat="1" ht="15.75">
      <c r="A60" s="24" t="s">
        <v>71</v>
      </c>
      <c r="B60" s="25" t="s">
        <v>70</v>
      </c>
      <c r="C60" s="18">
        <v>240281.2</v>
      </c>
      <c r="D60" s="18">
        <v>219889</v>
      </c>
      <c r="E60" s="31">
        <f t="shared" si="1"/>
        <v>91.51319370803874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" ht="15.75">
      <c r="B61" s="13"/>
      <c r="C61" s="16"/>
      <c r="D61" s="15"/>
      <c r="E61" s="14"/>
    </row>
    <row r="62" spans="1:5" ht="15.75">
      <c r="A62" s="13"/>
      <c r="B62" s="13"/>
      <c r="C62" s="16"/>
      <c r="D62" s="15"/>
      <c r="E62" s="14"/>
    </row>
    <row r="63" spans="1:5" ht="15.75">
      <c r="A63" s="13"/>
      <c r="C63" s="16"/>
      <c r="D63" s="15"/>
      <c r="E63" s="14"/>
    </row>
  </sheetData>
  <sheetProtection/>
  <mergeCells count="9">
    <mergeCell ref="D6:E6"/>
    <mergeCell ref="E7:E8"/>
    <mergeCell ref="B7:B8"/>
    <mergeCell ref="C7:C8"/>
    <mergeCell ref="D7:D8"/>
    <mergeCell ref="C1:E1"/>
    <mergeCell ref="C4:E4"/>
    <mergeCell ref="C3:E3"/>
    <mergeCell ref="C2:E2"/>
  </mergeCells>
  <printOptions/>
  <pageMargins left="0.984251968503937" right="0.3937007874015748" top="0.7874015748031497" bottom="0.3937007874015748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Климанова</cp:lastModifiedBy>
  <cp:lastPrinted>2010-05-31T07:35:11Z</cp:lastPrinted>
  <dcterms:created xsi:type="dcterms:W3CDTF">2008-04-30T08:16:12Z</dcterms:created>
  <dcterms:modified xsi:type="dcterms:W3CDTF">2010-05-31T10:00:20Z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