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120" windowHeight="5400" activeTab="0"/>
  </bookViews>
  <sheets>
    <sheet name="без формул" sheetId="1" r:id="rId1"/>
  </sheets>
  <definedNames>
    <definedName name="_xlnm.Print_Area" localSheetId="0">'без формул'!$A$1:$Q$58</definedName>
  </definedNames>
  <calcPr fullCalcOnLoad="1" fullPrecision="0"/>
</workbook>
</file>

<file path=xl/sharedStrings.xml><?xml version="1.0" encoding="utf-8"?>
<sst xmlns="http://schemas.openxmlformats.org/spreadsheetml/2006/main" count="177" uniqueCount="83">
  <si>
    <t>Адрес многоквартирного дома</t>
  </si>
  <si>
    <t>Фонда содействия реформированию жилищно-коммунального хозяйства</t>
  </si>
  <si>
    <t>бюджета муниципального образования Московской области</t>
  </si>
  <si>
    <t>общая площадь жилых и нежилых помещений в многоквартирном доме, всего</t>
  </si>
  <si>
    <t>собственников помещений в многоквартирном доме</t>
  </si>
  <si>
    <t>в отношении которых планируется предоставление финансовой поддержки в рамках долгосрочной целевой программы Муниципального образования город Реутов Московской области по проведению капитального ремонта многоквартирных домов</t>
  </si>
  <si>
    <t>г. Реутов, 
ул. Головашкина, д. 10</t>
  </si>
  <si>
    <t>г. Реутов, 
ул. Дзержинского, д. 6, корпус 2</t>
  </si>
  <si>
    <t>г. Реутов, 
ул.  Дзержинского, д. 7</t>
  </si>
  <si>
    <t>г. Реутов, 
ул. Дзержинского, д. 8</t>
  </si>
  <si>
    <t>г. Реутов, 
ул. Комсомольская, д. 25</t>
  </si>
  <si>
    <t>в том числе, находящихся в собственности граждан</t>
  </si>
  <si>
    <t>бюджета Московской области</t>
  </si>
  <si>
    <t>ВИС, фасад</t>
  </si>
  <si>
    <t>Группа капитальности</t>
  </si>
  <si>
    <t xml:space="preserve">Год </t>
  </si>
  <si>
    <t>ввода в эксплуатацию</t>
  </si>
  <si>
    <t>последнего комплексного капитального ремонта</t>
  </si>
  <si>
    <t>Площадь помещений, кв. м</t>
  </si>
  <si>
    <t xml:space="preserve">Перечень многоквартирных домов, </t>
  </si>
  <si>
    <t>Стоимость капитального ремонта, руб.</t>
  </si>
  <si>
    <t>Удельная стоимость капитального ремонта, руб./кв. м общей площади помещений в многоквартирном доме</t>
  </si>
  <si>
    <t>Фонд содействия реформированию жилищно-коммунального хозяйства (руб.)</t>
  </si>
  <si>
    <t>Бюджет Московской области (руб.)</t>
  </si>
  <si>
    <t>Собственники помещений (руб.)</t>
  </si>
  <si>
    <t>Всего: (руб.)</t>
  </si>
  <si>
    <t>Бюджет городского округа Реутов (руб.)</t>
  </si>
  <si>
    <t>Наименование муниципального образования Московской области</t>
  </si>
  <si>
    <t>кровля</t>
  </si>
  <si>
    <t>кровля, ВИС</t>
  </si>
  <si>
    <t xml:space="preserve">Итого: </t>
  </si>
  <si>
    <t>I</t>
  </si>
  <si>
    <t>11.</t>
  </si>
  <si>
    <t>Городской округ Реутов</t>
  </si>
  <si>
    <t>Предельная стоимость капитального ремонта 1 кв. м общей площади жилых и нежилых помещений в многоквартирном доме, руб.</t>
  </si>
  <si>
    <t>кровля, ВИС, фасад</t>
  </si>
  <si>
    <t>кровля, лифт, ВИС</t>
  </si>
  <si>
    <t>г. Реутов, проспект Мира,  д. 2</t>
  </si>
  <si>
    <t>г. Реутов, Носовихинское шоссе, д. 16</t>
  </si>
  <si>
    <t>г. Реутов, Носовихинское шоссе, д. 18</t>
  </si>
  <si>
    <t>г. Реутов, Носовихинское шоссе, д. 15</t>
  </si>
  <si>
    <t>г. Реутов, Юбилейный проспект,  д.  9</t>
  </si>
  <si>
    <t>г. Реутов, Юбилейный проспект,  д. 12</t>
  </si>
  <si>
    <t>г. Реутов, Юбилейный проспект,  д. 13</t>
  </si>
  <si>
    <t>г. Реутов, Юбилейный проспект,  д. 36</t>
  </si>
  <si>
    <t>лифт, ВИС</t>
  </si>
  <si>
    <t>№ п/п</t>
  </si>
  <si>
    <t>Планируемый перечень работ по капитальному ремонту</t>
  </si>
  <si>
    <t>всего</t>
  </si>
  <si>
    <t xml:space="preserve">Всего </t>
  </si>
  <si>
    <t>в том числе за счет средств</t>
  </si>
  <si>
    <t>в том числе жилых помещений</t>
  </si>
  <si>
    <t>г. Реутов, 
ул. Гагарина,  д. 10</t>
  </si>
  <si>
    <t>г. Реутов, 
ул. Гагарина, д. 14</t>
  </si>
  <si>
    <t>г. Реутов, 
ул. Гагарина, д. 2</t>
  </si>
  <si>
    <t>г. Реутов, 
ул. Гагарина, д. 28</t>
  </si>
  <si>
    <t>г. Реутов, 
ул. Гагарина, д. 32</t>
  </si>
  <si>
    <t>г. Реутов, 
ул. Котовского,  д.  3</t>
  </si>
  <si>
    <t>г. Реутов, 
ул. Котовского,  д.  5</t>
  </si>
  <si>
    <t>г. Реутов, 
ул. Котовского,  д.  11</t>
  </si>
  <si>
    <t>г. Реутов, 
ул. Ленина,  д. 20</t>
  </si>
  <si>
    <t>г. Реутов, 
ул. Лесная,  д. 9</t>
  </si>
  <si>
    <t>г. Реутов, 
ул. Некрасова, д. 10</t>
  </si>
  <si>
    <t>г. Реутов,
 ул. Некрасова, д. 12</t>
  </si>
  <si>
    <t>г. Реутов, 
ул. Некрасова, д. 22</t>
  </si>
  <si>
    <t>г. Реутов, 
ул. Некрасова, д. 24</t>
  </si>
  <si>
    <t>г. Реутов, 
ул. Некрасова, д. 26</t>
  </si>
  <si>
    <t>г. Реутов, 
ул. Октября,  д. 5</t>
  </si>
  <si>
    <t>г. Реутов, 
ул. Советская,  д. 17</t>
  </si>
  <si>
    <t>г. Реутов, 
ул. Строителей,  д. 3</t>
  </si>
  <si>
    <t>г. Реутов, 
ул. Строителей,  д. 7</t>
  </si>
  <si>
    <t>к Решению Реутовского городского</t>
  </si>
  <si>
    <t>Совета депутатов</t>
  </si>
  <si>
    <t xml:space="preserve">Приложение </t>
  </si>
  <si>
    <t xml:space="preserve">от 17 марта 2010 года № 8/2010-НА      </t>
  </si>
  <si>
    <t xml:space="preserve">"Приложение </t>
  </si>
  <si>
    <t>"</t>
  </si>
  <si>
    <t>г. Реутов, Комсомольская ул., д. 30</t>
  </si>
  <si>
    <t>г. Реутов, Новая ул., д. 4</t>
  </si>
  <si>
    <t>кровля, ВИС, подвал</t>
  </si>
  <si>
    <t>ВИС, фасад, подвал</t>
  </si>
  <si>
    <t>кровля, лифт, ВИС, подвал</t>
  </si>
  <si>
    <t>от 7 октября 2010 года 2010 года № 93/2010-НА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</si>
</sst>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0.000"/>
    <numFmt numFmtId="188" formatCode="#,##0.000000"/>
    <numFmt numFmtId="189" formatCode="_(* #,##0.0_);_(* \(#,##0.0\);_(* &quot;-&quot;??_);_(@_)"/>
    <numFmt numFmtId="190" formatCode="0.00000"/>
    <numFmt numFmtId="191" formatCode="0.0000"/>
    <numFmt numFmtId="192" formatCode="[$-FC19]d\ mmmm\ yyyy\ &quot;г.&quot;"/>
    <numFmt numFmtId="193" formatCode="#,##0.0000"/>
    <numFmt numFmtId="194" formatCode="_(* #,##0.000_);_(* \(#,##0.000\);_(* &quot;-&quot;??_);_(@_)"/>
    <numFmt numFmtId="195" formatCode="#,##0.000_р_."/>
    <numFmt numFmtId="196" formatCode="#,##0.0000_р_."/>
    <numFmt numFmtId="197" formatCode="#,##0.00_р_."/>
    <numFmt numFmtId="198" formatCode="#,##0.0_р_."/>
    <numFmt numFmtId="199" formatCode="0.000000"/>
  </numFmts>
  <fonts count="31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85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18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87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0" xfId="64" applyNumberFormat="1" applyFont="1" applyFill="1" applyBorder="1" applyAlignment="1">
      <alignment horizontal="center" vertical="center" wrapText="1"/>
      <protection/>
    </xf>
    <xf numFmtId="4" fontId="9" fillId="0" borderId="10" xfId="57" applyNumberFormat="1" applyFont="1" applyFill="1" applyBorder="1" applyAlignment="1">
      <alignment horizontal="center" vertical="center" wrapText="1"/>
      <protection/>
    </xf>
    <xf numFmtId="4" fontId="9" fillId="0" borderId="10" xfId="64" applyNumberFormat="1" applyFont="1" applyFill="1" applyBorder="1" applyAlignment="1">
      <alignment horizontal="center" vertical="center" wrapText="1" shrinkToFit="1"/>
      <protection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2" fontId="0" fillId="0" borderId="1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textRotation="90" wrapText="1"/>
    </xf>
    <xf numFmtId="2" fontId="1" fillId="0" borderId="14" xfId="0" applyNumberFormat="1" applyFont="1" applyFill="1" applyBorder="1" applyAlignment="1">
      <alignment horizontal="center" textRotation="90" wrapText="1"/>
    </xf>
    <xf numFmtId="2" fontId="1" fillId="0" borderId="15" xfId="0" applyNumberFormat="1" applyFont="1" applyFill="1" applyBorder="1" applyAlignment="1">
      <alignment horizontal="center" textRotation="90" wrapText="1"/>
    </xf>
    <xf numFmtId="185" fontId="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textRotation="90" wrapText="1"/>
    </xf>
    <xf numFmtId="186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8" xfId="54"/>
    <cellStyle name="Обычный 19" xfId="55"/>
    <cellStyle name="Обычный 2" xfId="56"/>
    <cellStyle name="Обычный 2 3_Полный список!!!" xfId="57"/>
    <cellStyle name="Обычный 2 55" xfId="58"/>
    <cellStyle name="Обычный 23" xfId="59"/>
    <cellStyle name="Обычный 24" xfId="60"/>
    <cellStyle name="Обычный 25" xfId="61"/>
    <cellStyle name="Обычный 26" xfId="62"/>
    <cellStyle name="Обычный 29" xfId="63"/>
    <cellStyle name="Обычный 3 2_Полный список!!!" xfId="64"/>
    <cellStyle name="Обычный 30" xfId="65"/>
    <cellStyle name="Обычный 31" xfId="66"/>
    <cellStyle name="Обычный 34" xfId="67"/>
    <cellStyle name="Обычный 35" xfId="68"/>
    <cellStyle name="Обычный 4" xfId="69"/>
    <cellStyle name="Обычный 42" xfId="70"/>
    <cellStyle name="Обычный 43" xfId="71"/>
    <cellStyle name="Обычный 45" xfId="72"/>
    <cellStyle name="Обычный 47" xfId="73"/>
    <cellStyle name="Обычный 5" xfId="74"/>
    <cellStyle name="Обычный 51" xfId="75"/>
    <cellStyle name="Обычный 52" xfId="76"/>
    <cellStyle name="Обычный 53" xfId="77"/>
    <cellStyle name="Обычный 54" xfId="78"/>
    <cellStyle name="Обычный 55" xfId="79"/>
    <cellStyle name="Обычный 56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G58"/>
  <sheetViews>
    <sheetView tabSelected="1" view="pageBreakPreview" zoomScaleSheetLayoutView="100" workbookViewId="0" topLeftCell="H1">
      <selection activeCell="M3" sqref="M3"/>
    </sheetView>
  </sheetViews>
  <sheetFormatPr defaultColWidth="9.140625" defaultRowHeight="15.75" customHeight="1"/>
  <cols>
    <col min="1" max="1" width="3.140625" style="2" customWidth="1"/>
    <col min="2" max="2" width="14.7109375" style="8" customWidth="1"/>
    <col min="3" max="3" width="20.00390625" style="8" customWidth="1"/>
    <col min="4" max="4" width="5.57421875" style="2" customWidth="1"/>
    <col min="5" max="5" width="4.00390625" style="1" customWidth="1"/>
    <col min="6" max="6" width="2.8515625" style="2" customWidth="1"/>
    <col min="7" max="7" width="10.421875" style="9" customWidth="1"/>
    <col min="8" max="8" width="11.28125" style="9" customWidth="1"/>
    <col min="9" max="9" width="10.8515625" style="9" customWidth="1"/>
    <col min="10" max="10" width="12.8515625" style="3" customWidth="1"/>
    <col min="11" max="11" width="13.421875" style="23" customWidth="1"/>
    <col min="12" max="12" width="13.421875" style="2" customWidth="1"/>
    <col min="13" max="13" width="12.28125" style="2" customWidth="1"/>
    <col min="14" max="15" width="11.28125" style="2" customWidth="1"/>
    <col min="16" max="16" width="8.140625" style="12" customWidth="1"/>
    <col min="17" max="17" width="11.140625" style="25" customWidth="1"/>
    <col min="18" max="18" width="10.8515625" style="6" customWidth="1"/>
    <col min="19" max="19" width="11.57421875" style="6" customWidth="1"/>
    <col min="20" max="20" width="27.421875" style="6" customWidth="1"/>
    <col min="21" max="24" width="9.00390625" style="6" customWidth="1"/>
    <col min="25" max="31" width="3.7109375" style="6" customWidth="1"/>
    <col min="32" max="33" width="9.140625" style="6" customWidth="1"/>
    <col min="34" max="16384" width="9.140625" style="1" customWidth="1"/>
  </cols>
  <sheetData>
    <row r="1" spans="14:17" ht="15.75" customHeight="1">
      <c r="N1" s="50" t="s">
        <v>73</v>
      </c>
      <c r="O1" s="51"/>
      <c r="P1" s="51"/>
      <c r="Q1" s="51"/>
    </row>
    <row r="2" spans="14:17" ht="11.25" customHeight="1">
      <c r="N2" s="50" t="s">
        <v>71</v>
      </c>
      <c r="O2" s="51"/>
      <c r="P2" s="51"/>
      <c r="Q2" s="51"/>
    </row>
    <row r="3" spans="14:17" ht="12.75" customHeight="1">
      <c r="N3" s="50" t="s">
        <v>72</v>
      </c>
      <c r="O3" s="51"/>
      <c r="P3" s="51"/>
      <c r="Q3" s="51"/>
    </row>
    <row r="4" spans="14:17" ht="12.75" customHeight="1">
      <c r="N4" s="52" t="s">
        <v>82</v>
      </c>
      <c r="O4" s="51"/>
      <c r="P4" s="51"/>
      <c r="Q4" s="51"/>
    </row>
    <row r="5" spans="14:17" ht="15.75" customHeight="1">
      <c r="N5" s="47"/>
      <c r="O5" s="46"/>
      <c r="P5" s="46"/>
      <c r="Q5" s="46"/>
    </row>
    <row r="6" spans="14:17" ht="15.75" customHeight="1">
      <c r="N6" s="50" t="s">
        <v>75</v>
      </c>
      <c r="O6" s="51"/>
      <c r="P6" s="51"/>
      <c r="Q6" s="51"/>
    </row>
    <row r="7" spans="14:17" ht="12.75" customHeight="1">
      <c r="N7" s="50" t="s">
        <v>71</v>
      </c>
      <c r="O7" s="51"/>
      <c r="P7" s="51"/>
      <c r="Q7" s="51"/>
    </row>
    <row r="8" spans="2:33" s="2" customFormat="1" ht="12.75" customHeight="1">
      <c r="B8" s="11"/>
      <c r="C8" s="11"/>
      <c r="D8" s="11"/>
      <c r="E8" s="11"/>
      <c r="F8" s="11"/>
      <c r="G8" s="11"/>
      <c r="H8" s="11"/>
      <c r="I8" s="11"/>
      <c r="K8" s="22"/>
      <c r="L8" s="11"/>
      <c r="M8" s="11"/>
      <c r="N8" s="50" t="s">
        <v>72</v>
      </c>
      <c r="O8" s="51"/>
      <c r="P8" s="51"/>
      <c r="Q8" s="5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s="2" customFormat="1" ht="13.5" customHeight="1">
      <c r="B9" s="11"/>
      <c r="C9" s="11"/>
      <c r="D9" s="11"/>
      <c r="E9" s="11"/>
      <c r="F9" s="11"/>
      <c r="G9" s="11"/>
      <c r="H9" s="11"/>
      <c r="I9" s="11"/>
      <c r="K9" s="22"/>
      <c r="L9" s="11"/>
      <c r="M9" s="11"/>
      <c r="N9" s="52" t="s">
        <v>74</v>
      </c>
      <c r="O9" s="51"/>
      <c r="P9" s="51"/>
      <c r="Q9" s="5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2" customFormat="1" ht="14.25" customHeight="1">
      <c r="A10" s="64" t="s">
        <v>19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24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2" customFormat="1" ht="27.75" customHeight="1">
      <c r="A11" s="65" t="s">
        <v>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2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17" ht="15.75" customHeight="1">
      <c r="A12" s="61" t="s">
        <v>46</v>
      </c>
      <c r="B12" s="60" t="s">
        <v>27</v>
      </c>
      <c r="C12" s="60" t="s">
        <v>0</v>
      </c>
      <c r="D12" s="66" t="s">
        <v>15</v>
      </c>
      <c r="E12" s="66"/>
      <c r="F12" s="60" t="s">
        <v>14</v>
      </c>
      <c r="G12" s="58" t="s">
        <v>18</v>
      </c>
      <c r="H12" s="58"/>
      <c r="I12" s="58"/>
      <c r="J12" s="63" t="s">
        <v>47</v>
      </c>
      <c r="K12" s="61" t="s">
        <v>20</v>
      </c>
      <c r="L12" s="61"/>
      <c r="M12" s="61"/>
      <c r="N12" s="61"/>
      <c r="O12" s="61"/>
      <c r="P12" s="59" t="s">
        <v>21</v>
      </c>
      <c r="Q12" s="55" t="s">
        <v>34</v>
      </c>
    </row>
    <row r="13" spans="1:17" ht="35.25" customHeight="1">
      <c r="A13" s="61"/>
      <c r="B13" s="60"/>
      <c r="C13" s="60"/>
      <c r="D13" s="69" t="s">
        <v>16</v>
      </c>
      <c r="E13" s="60" t="s">
        <v>17</v>
      </c>
      <c r="F13" s="60"/>
      <c r="G13" s="62" t="s">
        <v>3</v>
      </c>
      <c r="H13" s="68" t="s">
        <v>51</v>
      </c>
      <c r="I13" s="68"/>
      <c r="J13" s="63"/>
      <c r="K13" s="67" t="s">
        <v>49</v>
      </c>
      <c r="L13" s="61" t="s">
        <v>50</v>
      </c>
      <c r="M13" s="61"/>
      <c r="N13" s="61"/>
      <c r="O13" s="61"/>
      <c r="P13" s="59"/>
      <c r="Q13" s="56"/>
    </row>
    <row r="14" spans="1:17" ht="15.75" customHeight="1">
      <c r="A14" s="61"/>
      <c r="B14" s="60"/>
      <c r="C14" s="60"/>
      <c r="D14" s="69"/>
      <c r="E14" s="60"/>
      <c r="F14" s="60"/>
      <c r="G14" s="62"/>
      <c r="H14" s="62" t="s">
        <v>48</v>
      </c>
      <c r="I14" s="62" t="s">
        <v>11</v>
      </c>
      <c r="J14" s="63"/>
      <c r="K14" s="67"/>
      <c r="L14" s="60" t="s">
        <v>1</v>
      </c>
      <c r="M14" s="60" t="s">
        <v>12</v>
      </c>
      <c r="N14" s="60" t="s">
        <v>2</v>
      </c>
      <c r="O14" s="60" t="s">
        <v>4</v>
      </c>
      <c r="P14" s="59"/>
      <c r="Q14" s="56"/>
    </row>
    <row r="15" spans="1:17" ht="15.75" customHeight="1">
      <c r="A15" s="61"/>
      <c r="B15" s="60"/>
      <c r="C15" s="60"/>
      <c r="D15" s="69"/>
      <c r="E15" s="60"/>
      <c r="F15" s="60"/>
      <c r="G15" s="62"/>
      <c r="H15" s="62"/>
      <c r="I15" s="62"/>
      <c r="J15" s="63"/>
      <c r="K15" s="67"/>
      <c r="L15" s="60"/>
      <c r="M15" s="60"/>
      <c r="N15" s="60"/>
      <c r="O15" s="60"/>
      <c r="P15" s="59"/>
      <c r="Q15" s="56"/>
    </row>
    <row r="16" spans="1:17" ht="63" customHeight="1">
      <c r="A16" s="61"/>
      <c r="B16" s="60"/>
      <c r="C16" s="60"/>
      <c r="D16" s="69"/>
      <c r="E16" s="60"/>
      <c r="F16" s="60"/>
      <c r="G16" s="62"/>
      <c r="H16" s="62"/>
      <c r="I16" s="62"/>
      <c r="J16" s="63"/>
      <c r="K16" s="67"/>
      <c r="L16" s="60"/>
      <c r="M16" s="60"/>
      <c r="N16" s="60"/>
      <c r="O16" s="60"/>
      <c r="P16" s="59"/>
      <c r="Q16" s="57"/>
    </row>
    <row r="17" spans="1:23" ht="11.25">
      <c r="A17" s="4" t="s">
        <v>32</v>
      </c>
      <c r="B17" s="53" t="s">
        <v>33</v>
      </c>
      <c r="C17" s="54"/>
      <c r="D17" s="26"/>
      <c r="E17" s="26"/>
      <c r="F17" s="26"/>
      <c r="G17" s="30"/>
      <c r="H17" s="30"/>
      <c r="I17" s="30"/>
      <c r="J17" s="26"/>
      <c r="K17" s="28"/>
      <c r="L17" s="28"/>
      <c r="M17" s="28"/>
      <c r="N17" s="27"/>
      <c r="O17" s="28"/>
      <c r="P17" s="27"/>
      <c r="Q17" s="28"/>
      <c r="R17" s="21"/>
      <c r="S17" s="20"/>
      <c r="T17" s="14"/>
      <c r="U17" s="15"/>
      <c r="V17" s="15"/>
      <c r="W17" s="15"/>
    </row>
    <row r="18" spans="1:20" s="15" customFormat="1" ht="22.5">
      <c r="A18" s="4">
        <v>1</v>
      </c>
      <c r="B18" s="10" t="s">
        <v>33</v>
      </c>
      <c r="C18" s="10" t="s">
        <v>52</v>
      </c>
      <c r="D18" s="44">
        <v>1961</v>
      </c>
      <c r="E18" s="45"/>
      <c r="F18" s="45" t="s">
        <v>31</v>
      </c>
      <c r="G18" s="33">
        <v>2607.3</v>
      </c>
      <c r="H18" s="33">
        <v>2607.3</v>
      </c>
      <c r="I18" s="33">
        <v>1592.2</v>
      </c>
      <c r="J18" s="34" t="s">
        <v>13</v>
      </c>
      <c r="K18" s="35">
        <v>4614199.25</v>
      </c>
      <c r="L18" s="35">
        <f>(K18-O18)*0.8692</f>
        <v>3810128.89</v>
      </c>
      <c r="M18" s="35">
        <f>K18-L18-N18-O18</f>
        <v>487696.51</v>
      </c>
      <c r="N18" s="35">
        <f>(K18-L18-O18)*0.1494067</f>
        <v>85663.89</v>
      </c>
      <c r="O18" s="35">
        <f>K18*0.05</f>
        <v>230709.96</v>
      </c>
      <c r="P18" s="35">
        <f aca="true" t="shared" si="0" ref="P18:P52">K18/G18</f>
        <v>1769.72</v>
      </c>
      <c r="Q18" s="36">
        <v>12091.1</v>
      </c>
      <c r="R18" s="16"/>
      <c r="S18" s="20"/>
      <c r="T18" s="14"/>
    </row>
    <row r="19" spans="1:20" s="15" customFormat="1" ht="24">
      <c r="A19" s="4">
        <v>2</v>
      </c>
      <c r="B19" s="10" t="s">
        <v>33</v>
      </c>
      <c r="C19" s="10" t="s">
        <v>53</v>
      </c>
      <c r="D19" s="44">
        <v>1962</v>
      </c>
      <c r="E19" s="45"/>
      <c r="F19" s="45" t="s">
        <v>31</v>
      </c>
      <c r="G19" s="33">
        <v>4225.6</v>
      </c>
      <c r="H19" s="33">
        <v>3513.2</v>
      </c>
      <c r="I19" s="33">
        <v>1559.1</v>
      </c>
      <c r="J19" s="34" t="s">
        <v>79</v>
      </c>
      <c r="K19" s="35">
        <v>3585387.37</v>
      </c>
      <c r="L19" s="35">
        <f aca="true" t="shared" si="1" ref="L19:L51">(K19-O19)*0.8692</f>
        <v>2960597.77</v>
      </c>
      <c r="M19" s="35">
        <f aca="true" t="shared" si="2" ref="M19:M51">K19-L19-N19-O19</f>
        <v>378956.52</v>
      </c>
      <c r="N19" s="35">
        <f aca="true" t="shared" si="3" ref="N19:N51">(K19-L19-O19)*0.1494067</f>
        <v>66563.71</v>
      </c>
      <c r="O19" s="35">
        <f aca="true" t="shared" si="4" ref="O19:O51">K19*0.05</f>
        <v>179269.37</v>
      </c>
      <c r="P19" s="35">
        <f t="shared" si="0"/>
        <v>848.49</v>
      </c>
      <c r="Q19" s="36">
        <v>12091.1</v>
      </c>
      <c r="R19" s="16"/>
      <c r="S19" s="20"/>
      <c r="T19" s="14"/>
    </row>
    <row r="20" spans="1:20" s="15" customFormat="1" ht="22.5">
      <c r="A20" s="4">
        <v>3</v>
      </c>
      <c r="B20" s="10" t="s">
        <v>33</v>
      </c>
      <c r="C20" s="10" t="s">
        <v>54</v>
      </c>
      <c r="D20" s="44">
        <v>1961</v>
      </c>
      <c r="E20" s="45"/>
      <c r="F20" s="45" t="s">
        <v>31</v>
      </c>
      <c r="G20" s="33">
        <v>2766.6</v>
      </c>
      <c r="H20" s="33">
        <v>2766.6</v>
      </c>
      <c r="I20" s="33">
        <v>2135.5</v>
      </c>
      <c r="J20" s="34" t="s">
        <v>29</v>
      </c>
      <c r="K20" s="35">
        <v>2989297</v>
      </c>
      <c r="L20" s="35">
        <f t="shared" si="1"/>
        <v>2468382.1</v>
      </c>
      <c r="M20" s="35">
        <f t="shared" si="2"/>
        <v>315952.92</v>
      </c>
      <c r="N20" s="35">
        <f t="shared" si="3"/>
        <v>55497.13</v>
      </c>
      <c r="O20" s="35">
        <f t="shared" si="4"/>
        <v>149464.85</v>
      </c>
      <c r="P20" s="35">
        <f t="shared" si="0"/>
        <v>1080.49</v>
      </c>
      <c r="Q20" s="36">
        <v>12091.1</v>
      </c>
      <c r="R20" s="16"/>
      <c r="S20" s="20"/>
      <c r="T20" s="14"/>
    </row>
    <row r="21" spans="1:20" s="15" customFormat="1" ht="22.5">
      <c r="A21" s="4">
        <v>4</v>
      </c>
      <c r="B21" s="10" t="s">
        <v>33</v>
      </c>
      <c r="C21" s="10" t="s">
        <v>55</v>
      </c>
      <c r="D21" s="44">
        <v>1963</v>
      </c>
      <c r="E21" s="45"/>
      <c r="F21" s="45" t="s">
        <v>31</v>
      </c>
      <c r="G21" s="33">
        <v>2480.7</v>
      </c>
      <c r="H21" s="33">
        <v>2324.7</v>
      </c>
      <c r="I21" s="33">
        <v>1200.3</v>
      </c>
      <c r="J21" s="34" t="s">
        <v>29</v>
      </c>
      <c r="K21" s="35">
        <v>2248064.93</v>
      </c>
      <c r="L21" s="35">
        <f t="shared" si="1"/>
        <v>1856317.13</v>
      </c>
      <c r="M21" s="35">
        <f t="shared" si="2"/>
        <v>237608.6</v>
      </c>
      <c r="N21" s="35">
        <f t="shared" si="3"/>
        <v>41735.95</v>
      </c>
      <c r="O21" s="35">
        <f t="shared" si="4"/>
        <v>112403.25</v>
      </c>
      <c r="P21" s="35">
        <f t="shared" si="0"/>
        <v>906.22</v>
      </c>
      <c r="Q21" s="36">
        <v>12091.1</v>
      </c>
      <c r="R21" s="16"/>
      <c r="S21" s="20"/>
      <c r="T21" s="14"/>
    </row>
    <row r="22" spans="1:20" s="15" customFormat="1" ht="22.5">
      <c r="A22" s="4">
        <v>5</v>
      </c>
      <c r="B22" s="10" t="s">
        <v>33</v>
      </c>
      <c r="C22" s="10" t="s">
        <v>56</v>
      </c>
      <c r="D22" s="44">
        <v>1962</v>
      </c>
      <c r="E22" s="45"/>
      <c r="F22" s="45" t="s">
        <v>31</v>
      </c>
      <c r="G22" s="33">
        <v>2564</v>
      </c>
      <c r="H22" s="33">
        <v>2564</v>
      </c>
      <c r="I22" s="33">
        <v>1404.4</v>
      </c>
      <c r="J22" s="37" t="s">
        <v>13</v>
      </c>
      <c r="K22" s="35">
        <v>3623417.43</v>
      </c>
      <c r="L22" s="35">
        <f t="shared" si="1"/>
        <v>2992000.71</v>
      </c>
      <c r="M22" s="35">
        <f t="shared" si="2"/>
        <v>382976.1</v>
      </c>
      <c r="N22" s="35">
        <f t="shared" si="3"/>
        <v>67269.75</v>
      </c>
      <c r="O22" s="35">
        <f t="shared" si="4"/>
        <v>181170.87</v>
      </c>
      <c r="P22" s="35">
        <f t="shared" si="0"/>
        <v>1413.19</v>
      </c>
      <c r="Q22" s="36">
        <v>12091.1</v>
      </c>
      <c r="R22" s="16"/>
      <c r="S22" s="20"/>
      <c r="T22" s="14"/>
    </row>
    <row r="23" spans="1:20" s="15" customFormat="1" ht="24">
      <c r="A23" s="4">
        <v>6</v>
      </c>
      <c r="B23" s="10" t="s">
        <v>33</v>
      </c>
      <c r="C23" s="10" t="s">
        <v>6</v>
      </c>
      <c r="D23" s="44">
        <v>1978</v>
      </c>
      <c r="E23" s="45"/>
      <c r="F23" s="45" t="s">
        <v>31</v>
      </c>
      <c r="G23" s="33">
        <v>7212</v>
      </c>
      <c r="H23" s="33">
        <v>7113.6</v>
      </c>
      <c r="I23" s="33">
        <v>3334</v>
      </c>
      <c r="J23" s="37" t="s">
        <v>80</v>
      </c>
      <c r="K23" s="35">
        <v>3219280.11</v>
      </c>
      <c r="L23" s="35">
        <f t="shared" si="1"/>
        <v>2658288.35</v>
      </c>
      <c r="M23" s="35">
        <f t="shared" si="2"/>
        <v>340260.92</v>
      </c>
      <c r="N23" s="35">
        <f t="shared" si="3"/>
        <v>59766.83</v>
      </c>
      <c r="O23" s="35">
        <f t="shared" si="4"/>
        <v>160964.01</v>
      </c>
      <c r="P23" s="35">
        <f t="shared" si="0"/>
        <v>446.38</v>
      </c>
      <c r="Q23" s="36">
        <v>12091.1</v>
      </c>
      <c r="R23" s="16"/>
      <c r="S23" s="20"/>
      <c r="T23" s="14"/>
    </row>
    <row r="24" spans="1:20" s="15" customFormat="1" ht="33.75">
      <c r="A24" s="4">
        <v>7</v>
      </c>
      <c r="B24" s="10" t="s">
        <v>33</v>
      </c>
      <c r="C24" s="10" t="s">
        <v>7</v>
      </c>
      <c r="D24" s="44">
        <v>1967</v>
      </c>
      <c r="E24" s="45"/>
      <c r="F24" s="45" t="s">
        <v>31</v>
      </c>
      <c r="G24" s="33">
        <v>4523.7</v>
      </c>
      <c r="H24" s="33">
        <v>4523.7</v>
      </c>
      <c r="I24" s="33">
        <v>2861.7</v>
      </c>
      <c r="J24" s="34" t="s">
        <v>29</v>
      </c>
      <c r="K24" s="35">
        <v>3874261.12</v>
      </c>
      <c r="L24" s="35">
        <f t="shared" si="1"/>
        <v>3199132.37</v>
      </c>
      <c r="M24" s="35">
        <f t="shared" si="2"/>
        <v>409488.96</v>
      </c>
      <c r="N24" s="35">
        <f t="shared" si="3"/>
        <v>71926.73</v>
      </c>
      <c r="O24" s="35">
        <f t="shared" si="4"/>
        <v>193713.06</v>
      </c>
      <c r="P24" s="35">
        <f t="shared" si="0"/>
        <v>856.44</v>
      </c>
      <c r="Q24" s="36">
        <v>12091.1</v>
      </c>
      <c r="R24" s="16"/>
      <c r="S24" s="20"/>
      <c r="T24" s="14"/>
    </row>
    <row r="25" spans="1:20" s="15" customFormat="1" ht="22.5">
      <c r="A25" s="4">
        <v>8</v>
      </c>
      <c r="B25" s="10" t="s">
        <v>33</v>
      </c>
      <c r="C25" s="10" t="s">
        <v>8</v>
      </c>
      <c r="D25" s="44">
        <v>1969</v>
      </c>
      <c r="E25" s="45"/>
      <c r="F25" s="45" t="s">
        <v>31</v>
      </c>
      <c r="G25" s="33">
        <v>4522.4</v>
      </c>
      <c r="H25" s="33">
        <v>4461.1</v>
      </c>
      <c r="I25" s="33">
        <v>3015.2</v>
      </c>
      <c r="J25" s="34" t="s">
        <v>29</v>
      </c>
      <c r="K25" s="35">
        <v>3910364.11</v>
      </c>
      <c r="L25" s="35">
        <f t="shared" si="1"/>
        <v>3228944.06</v>
      </c>
      <c r="M25" s="35">
        <f t="shared" si="2"/>
        <v>413304.85</v>
      </c>
      <c r="N25" s="35">
        <f t="shared" si="3"/>
        <v>72596.99</v>
      </c>
      <c r="O25" s="35">
        <f t="shared" si="4"/>
        <v>195518.21</v>
      </c>
      <c r="P25" s="35">
        <f t="shared" si="0"/>
        <v>864.67</v>
      </c>
      <c r="Q25" s="36">
        <v>12091.1</v>
      </c>
      <c r="R25" s="16"/>
      <c r="S25" s="20"/>
      <c r="T25" s="14"/>
    </row>
    <row r="26" spans="1:20" s="15" customFormat="1" ht="22.5">
      <c r="A26" s="4">
        <v>9</v>
      </c>
      <c r="B26" s="10" t="s">
        <v>33</v>
      </c>
      <c r="C26" s="10" t="s">
        <v>9</v>
      </c>
      <c r="D26" s="44">
        <v>1969</v>
      </c>
      <c r="E26" s="45"/>
      <c r="F26" s="45" t="s">
        <v>31</v>
      </c>
      <c r="G26" s="33">
        <v>4514</v>
      </c>
      <c r="H26" s="33">
        <v>4514</v>
      </c>
      <c r="I26" s="33">
        <v>2489.7</v>
      </c>
      <c r="J26" s="34" t="s">
        <v>29</v>
      </c>
      <c r="K26" s="35">
        <v>3906636.24</v>
      </c>
      <c r="L26" s="35">
        <f t="shared" si="1"/>
        <v>3225865.81</v>
      </c>
      <c r="M26" s="35">
        <f t="shared" si="2"/>
        <v>412910.84</v>
      </c>
      <c r="N26" s="35">
        <f t="shared" si="3"/>
        <v>72527.78</v>
      </c>
      <c r="O26" s="35">
        <f t="shared" si="4"/>
        <v>195331.81</v>
      </c>
      <c r="P26" s="35">
        <f t="shared" si="0"/>
        <v>865.45</v>
      </c>
      <c r="Q26" s="36">
        <v>12091.1</v>
      </c>
      <c r="R26" s="16"/>
      <c r="S26" s="20"/>
      <c r="T26" s="14"/>
    </row>
    <row r="27" spans="1:20" s="15" customFormat="1" ht="26.25" customHeight="1">
      <c r="A27" s="4">
        <v>10</v>
      </c>
      <c r="B27" s="10" t="s">
        <v>33</v>
      </c>
      <c r="C27" s="10" t="s">
        <v>10</v>
      </c>
      <c r="D27" s="44">
        <v>1964</v>
      </c>
      <c r="E27" s="45"/>
      <c r="F27" s="45" t="s">
        <v>31</v>
      </c>
      <c r="G27" s="33">
        <v>2660.2</v>
      </c>
      <c r="H27" s="33">
        <v>2660.2</v>
      </c>
      <c r="I27" s="33">
        <v>1944.3</v>
      </c>
      <c r="J27" s="34" t="s">
        <v>29</v>
      </c>
      <c r="K27" s="35">
        <v>2895728.57</v>
      </c>
      <c r="L27" s="35">
        <f t="shared" si="1"/>
        <v>2391118.91</v>
      </c>
      <c r="M27" s="35">
        <f t="shared" si="2"/>
        <v>306063.23</v>
      </c>
      <c r="N27" s="35">
        <f t="shared" si="3"/>
        <v>53760</v>
      </c>
      <c r="O27" s="35">
        <f t="shared" si="4"/>
        <v>144786.43</v>
      </c>
      <c r="P27" s="35">
        <f t="shared" si="0"/>
        <v>1088.54</v>
      </c>
      <c r="Q27" s="36">
        <v>12091.1</v>
      </c>
      <c r="R27" s="16"/>
      <c r="S27" s="20"/>
      <c r="T27" s="14"/>
    </row>
    <row r="28" spans="1:20" s="15" customFormat="1" ht="24">
      <c r="A28" s="4">
        <v>11</v>
      </c>
      <c r="B28" s="10" t="s">
        <v>33</v>
      </c>
      <c r="C28" s="10" t="s">
        <v>57</v>
      </c>
      <c r="D28" s="44">
        <v>1989</v>
      </c>
      <c r="E28" s="45"/>
      <c r="F28" s="45" t="s">
        <v>31</v>
      </c>
      <c r="G28" s="33">
        <v>3232.5</v>
      </c>
      <c r="H28" s="33">
        <v>2859.3</v>
      </c>
      <c r="I28" s="33">
        <v>1768</v>
      </c>
      <c r="J28" s="34" t="s">
        <v>35</v>
      </c>
      <c r="K28" s="35">
        <v>1623753.64</v>
      </c>
      <c r="L28" s="35">
        <f t="shared" si="1"/>
        <v>1340798.33</v>
      </c>
      <c r="M28" s="35">
        <f t="shared" si="2"/>
        <v>171622.19</v>
      </c>
      <c r="N28" s="35">
        <f t="shared" si="3"/>
        <v>30145.44</v>
      </c>
      <c r="O28" s="35">
        <f t="shared" si="4"/>
        <v>81187.68</v>
      </c>
      <c r="P28" s="35">
        <f t="shared" si="0"/>
        <v>502.32</v>
      </c>
      <c r="Q28" s="36">
        <v>12091.1</v>
      </c>
      <c r="R28" s="16"/>
      <c r="S28" s="20"/>
      <c r="T28" s="14"/>
    </row>
    <row r="29" spans="1:20" s="15" customFormat="1" ht="24">
      <c r="A29" s="4">
        <v>12</v>
      </c>
      <c r="B29" s="10" t="s">
        <v>33</v>
      </c>
      <c r="C29" s="10" t="s">
        <v>58</v>
      </c>
      <c r="D29" s="44">
        <v>1981</v>
      </c>
      <c r="E29" s="45"/>
      <c r="F29" s="45" t="s">
        <v>31</v>
      </c>
      <c r="G29" s="33">
        <v>2344.8</v>
      </c>
      <c r="H29" s="33">
        <v>2344.8</v>
      </c>
      <c r="I29" s="33">
        <v>1646.9</v>
      </c>
      <c r="J29" s="34" t="s">
        <v>36</v>
      </c>
      <c r="K29" s="35">
        <v>3396200.82</v>
      </c>
      <c r="L29" s="35">
        <f t="shared" si="1"/>
        <v>2804378.87</v>
      </c>
      <c r="M29" s="35">
        <f t="shared" si="2"/>
        <v>358960.5</v>
      </c>
      <c r="N29" s="35">
        <f t="shared" si="3"/>
        <v>63051.41</v>
      </c>
      <c r="O29" s="35">
        <f t="shared" si="4"/>
        <v>169810.04</v>
      </c>
      <c r="P29" s="35">
        <f t="shared" si="0"/>
        <v>1448.4</v>
      </c>
      <c r="Q29" s="36">
        <v>12091.1</v>
      </c>
      <c r="R29" s="16"/>
      <c r="S29" s="20"/>
      <c r="T29" s="14"/>
    </row>
    <row r="30" spans="1:20" s="15" customFormat="1" ht="27.75" customHeight="1">
      <c r="A30" s="4">
        <v>13</v>
      </c>
      <c r="B30" s="10" t="s">
        <v>33</v>
      </c>
      <c r="C30" s="10" t="s">
        <v>59</v>
      </c>
      <c r="D30" s="44">
        <v>1980</v>
      </c>
      <c r="E30" s="45"/>
      <c r="F30" s="45" t="s">
        <v>31</v>
      </c>
      <c r="G30" s="33">
        <v>7069.6</v>
      </c>
      <c r="H30" s="33">
        <v>7069.6</v>
      </c>
      <c r="I30" s="33">
        <v>4146.3</v>
      </c>
      <c r="J30" s="34" t="s">
        <v>29</v>
      </c>
      <c r="K30" s="35">
        <v>4339736.16</v>
      </c>
      <c r="L30" s="35">
        <f t="shared" si="1"/>
        <v>3583493.74</v>
      </c>
      <c r="M30" s="35">
        <f t="shared" si="2"/>
        <v>458687.21</v>
      </c>
      <c r="N30" s="35">
        <f t="shared" si="3"/>
        <v>80568.4</v>
      </c>
      <c r="O30" s="35">
        <f t="shared" si="4"/>
        <v>216986.81</v>
      </c>
      <c r="P30" s="35">
        <f t="shared" si="0"/>
        <v>613.86</v>
      </c>
      <c r="Q30" s="36">
        <v>12091.1</v>
      </c>
      <c r="R30" s="16"/>
      <c r="S30" s="20"/>
      <c r="T30" s="14"/>
    </row>
    <row r="31" spans="1:20" s="15" customFormat="1" ht="22.5">
      <c r="A31" s="4">
        <v>14</v>
      </c>
      <c r="B31" s="10" t="s">
        <v>33</v>
      </c>
      <c r="C31" s="10" t="s">
        <v>60</v>
      </c>
      <c r="D31" s="44">
        <v>1965</v>
      </c>
      <c r="E31" s="45"/>
      <c r="F31" s="45" t="s">
        <v>31</v>
      </c>
      <c r="G31" s="33">
        <v>3527</v>
      </c>
      <c r="H31" s="33">
        <v>3527</v>
      </c>
      <c r="I31" s="33">
        <v>1879.1</v>
      </c>
      <c r="J31" s="34" t="s">
        <v>29</v>
      </c>
      <c r="K31" s="35">
        <v>3057818.25</v>
      </c>
      <c r="L31" s="35">
        <f t="shared" si="1"/>
        <v>2524962.84</v>
      </c>
      <c r="M31" s="35">
        <f t="shared" si="2"/>
        <v>323195.26</v>
      </c>
      <c r="N31" s="35">
        <f t="shared" si="3"/>
        <v>56769.24</v>
      </c>
      <c r="O31" s="35">
        <f t="shared" si="4"/>
        <v>152890.91</v>
      </c>
      <c r="P31" s="35">
        <f t="shared" si="0"/>
        <v>866.97</v>
      </c>
      <c r="Q31" s="36">
        <v>12091.1</v>
      </c>
      <c r="R31" s="16"/>
      <c r="S31" s="20"/>
      <c r="T31" s="14"/>
    </row>
    <row r="32" spans="1:23" s="13" customFormat="1" ht="22.5">
      <c r="A32" s="4">
        <v>15</v>
      </c>
      <c r="B32" s="10" t="s">
        <v>33</v>
      </c>
      <c r="C32" s="10" t="s">
        <v>61</v>
      </c>
      <c r="D32" s="44">
        <v>1976</v>
      </c>
      <c r="E32" s="45"/>
      <c r="F32" s="45" t="s">
        <v>31</v>
      </c>
      <c r="G32" s="33">
        <v>4521</v>
      </c>
      <c r="H32" s="33">
        <v>3493</v>
      </c>
      <c r="I32" s="33">
        <v>2663.5</v>
      </c>
      <c r="J32" s="34" t="s">
        <v>45</v>
      </c>
      <c r="K32" s="35">
        <v>3599631.3</v>
      </c>
      <c r="L32" s="35">
        <f t="shared" si="1"/>
        <v>2972359.55</v>
      </c>
      <c r="M32" s="35">
        <f t="shared" si="2"/>
        <v>380462.03</v>
      </c>
      <c r="N32" s="35">
        <f t="shared" si="3"/>
        <v>66828.15</v>
      </c>
      <c r="O32" s="35">
        <f t="shared" si="4"/>
        <v>179981.57</v>
      </c>
      <c r="P32" s="35">
        <f t="shared" si="0"/>
        <v>796.2</v>
      </c>
      <c r="Q32" s="36">
        <v>12091.1</v>
      </c>
      <c r="R32" s="16"/>
      <c r="S32" s="20"/>
      <c r="T32" s="14"/>
      <c r="U32" s="15"/>
      <c r="V32" s="15"/>
      <c r="W32" s="15"/>
    </row>
    <row r="33" spans="1:23" s="13" customFormat="1" ht="22.5">
      <c r="A33" s="4">
        <v>16</v>
      </c>
      <c r="B33" s="10" t="s">
        <v>33</v>
      </c>
      <c r="C33" s="10" t="s">
        <v>37</v>
      </c>
      <c r="D33" s="44">
        <v>1967</v>
      </c>
      <c r="E33" s="45"/>
      <c r="F33" s="45" t="s">
        <v>31</v>
      </c>
      <c r="G33" s="33">
        <v>6095.3</v>
      </c>
      <c r="H33" s="33">
        <v>6095.3</v>
      </c>
      <c r="I33" s="33">
        <v>3287.9</v>
      </c>
      <c r="J33" s="34" t="s">
        <v>29</v>
      </c>
      <c r="K33" s="35">
        <v>5275189</v>
      </c>
      <c r="L33" s="35">
        <f t="shared" si="1"/>
        <v>4355934.56</v>
      </c>
      <c r="M33" s="35">
        <f t="shared" si="2"/>
        <v>557559.65</v>
      </c>
      <c r="N33" s="35">
        <f t="shared" si="3"/>
        <v>97935.34</v>
      </c>
      <c r="O33" s="35">
        <f t="shared" si="4"/>
        <v>263759.45</v>
      </c>
      <c r="P33" s="35">
        <f t="shared" si="0"/>
        <v>865.45</v>
      </c>
      <c r="Q33" s="36">
        <v>12091.1</v>
      </c>
      <c r="R33" s="16"/>
      <c r="S33" s="20"/>
      <c r="T33" s="14"/>
      <c r="U33" s="15"/>
      <c r="V33" s="15"/>
      <c r="W33" s="15"/>
    </row>
    <row r="34" spans="1:23" s="13" customFormat="1" ht="24">
      <c r="A34" s="4">
        <v>17</v>
      </c>
      <c r="B34" s="10" t="s">
        <v>33</v>
      </c>
      <c r="C34" s="10" t="s">
        <v>62</v>
      </c>
      <c r="D34" s="44">
        <v>1983</v>
      </c>
      <c r="E34" s="45"/>
      <c r="F34" s="45" t="s">
        <v>31</v>
      </c>
      <c r="G34" s="33">
        <v>5473.1</v>
      </c>
      <c r="H34" s="33">
        <v>4156.8</v>
      </c>
      <c r="I34" s="33">
        <v>2869.8</v>
      </c>
      <c r="J34" s="34" t="s">
        <v>81</v>
      </c>
      <c r="K34" s="35">
        <v>5890585.1</v>
      </c>
      <c r="L34" s="35">
        <f t="shared" si="1"/>
        <v>4864091.74</v>
      </c>
      <c r="M34" s="35">
        <f t="shared" si="2"/>
        <v>622603.76</v>
      </c>
      <c r="N34" s="35">
        <f t="shared" si="3"/>
        <v>109360.34</v>
      </c>
      <c r="O34" s="35">
        <f t="shared" si="4"/>
        <v>294529.26</v>
      </c>
      <c r="P34" s="35">
        <f t="shared" si="0"/>
        <v>1076.28</v>
      </c>
      <c r="Q34" s="36">
        <v>12091.1</v>
      </c>
      <c r="R34" s="16"/>
      <c r="S34" s="20"/>
      <c r="T34" s="14"/>
      <c r="U34" s="15"/>
      <c r="V34" s="15"/>
      <c r="W34" s="15"/>
    </row>
    <row r="35" spans="1:23" s="13" customFormat="1" ht="24">
      <c r="A35" s="4">
        <v>18</v>
      </c>
      <c r="B35" s="10" t="s">
        <v>33</v>
      </c>
      <c r="C35" s="10" t="s">
        <v>63</v>
      </c>
      <c r="D35" s="44">
        <v>1978</v>
      </c>
      <c r="E35" s="45"/>
      <c r="F35" s="45" t="s">
        <v>31</v>
      </c>
      <c r="G35" s="33">
        <v>5490.4</v>
      </c>
      <c r="H35" s="33">
        <v>4100.6</v>
      </c>
      <c r="I35" s="33">
        <v>2597.7</v>
      </c>
      <c r="J35" s="34" t="s">
        <v>35</v>
      </c>
      <c r="K35" s="35">
        <v>7478552.46</v>
      </c>
      <c r="L35" s="35">
        <f t="shared" si="1"/>
        <v>6175339.91</v>
      </c>
      <c r="M35" s="35">
        <f t="shared" si="2"/>
        <v>790443.54</v>
      </c>
      <c r="N35" s="35">
        <f t="shared" si="3"/>
        <v>138841.39</v>
      </c>
      <c r="O35" s="35">
        <f t="shared" si="4"/>
        <v>373927.62</v>
      </c>
      <c r="P35" s="35">
        <f t="shared" si="0"/>
        <v>1362.11</v>
      </c>
      <c r="Q35" s="36">
        <v>12091.1</v>
      </c>
      <c r="R35" s="16"/>
      <c r="S35" s="20"/>
      <c r="T35" s="14"/>
      <c r="U35" s="15"/>
      <c r="V35" s="15"/>
      <c r="W35" s="15"/>
    </row>
    <row r="36" spans="1:23" s="13" customFormat="1" ht="24">
      <c r="A36" s="4">
        <v>19</v>
      </c>
      <c r="B36" s="10" t="s">
        <v>33</v>
      </c>
      <c r="C36" s="10" t="s">
        <v>64</v>
      </c>
      <c r="D36" s="44">
        <v>1983</v>
      </c>
      <c r="E36" s="45"/>
      <c r="F36" s="45" t="s">
        <v>31</v>
      </c>
      <c r="G36" s="33">
        <v>3902.8</v>
      </c>
      <c r="H36" s="33">
        <v>3902.8</v>
      </c>
      <c r="I36" s="33">
        <v>2464.4</v>
      </c>
      <c r="J36" s="34" t="s">
        <v>36</v>
      </c>
      <c r="K36" s="35">
        <v>5536872.63</v>
      </c>
      <c r="L36" s="35">
        <f t="shared" si="1"/>
        <v>4572017.21</v>
      </c>
      <c r="M36" s="35">
        <f t="shared" si="2"/>
        <v>585218.22</v>
      </c>
      <c r="N36" s="35">
        <f t="shared" si="3"/>
        <v>102793.57</v>
      </c>
      <c r="O36" s="35">
        <f t="shared" si="4"/>
        <v>276843.63</v>
      </c>
      <c r="P36" s="35">
        <f t="shared" si="0"/>
        <v>1418.69</v>
      </c>
      <c r="Q36" s="36">
        <v>12091.1</v>
      </c>
      <c r="R36" s="16"/>
      <c r="S36" s="20"/>
      <c r="T36" s="14"/>
      <c r="U36" s="15"/>
      <c r="V36" s="15"/>
      <c r="W36" s="15"/>
    </row>
    <row r="37" spans="1:23" s="13" customFormat="1" ht="22.5">
      <c r="A37" s="4">
        <v>20</v>
      </c>
      <c r="B37" s="10" t="s">
        <v>33</v>
      </c>
      <c r="C37" s="10" t="s">
        <v>65</v>
      </c>
      <c r="D37" s="44">
        <v>1967</v>
      </c>
      <c r="E37" s="45"/>
      <c r="F37" s="45" t="s">
        <v>31</v>
      </c>
      <c r="G37" s="33">
        <v>3906.7</v>
      </c>
      <c r="H37" s="33">
        <v>4544.2</v>
      </c>
      <c r="I37" s="33">
        <v>2854.3</v>
      </c>
      <c r="J37" s="38" t="s">
        <v>45</v>
      </c>
      <c r="K37" s="35">
        <v>4889776.96</v>
      </c>
      <c r="L37" s="35">
        <f t="shared" si="1"/>
        <v>4037684.43</v>
      </c>
      <c r="M37" s="35">
        <f t="shared" si="2"/>
        <v>516823.62</v>
      </c>
      <c r="N37" s="35">
        <f t="shared" si="3"/>
        <v>90780.06</v>
      </c>
      <c r="O37" s="35">
        <f t="shared" si="4"/>
        <v>244488.85</v>
      </c>
      <c r="P37" s="35">
        <f t="shared" si="0"/>
        <v>1251.64</v>
      </c>
      <c r="Q37" s="36">
        <v>12091.1</v>
      </c>
      <c r="R37" s="16"/>
      <c r="S37" s="20"/>
      <c r="T37" s="14"/>
      <c r="U37" s="15"/>
      <c r="V37" s="15"/>
      <c r="W37" s="15"/>
    </row>
    <row r="38" spans="1:23" s="13" customFormat="1" ht="22.5">
      <c r="A38" s="4">
        <v>21</v>
      </c>
      <c r="B38" s="10" t="s">
        <v>33</v>
      </c>
      <c r="C38" s="10" t="s">
        <v>66</v>
      </c>
      <c r="D38" s="44">
        <v>1962</v>
      </c>
      <c r="E38" s="45"/>
      <c r="F38" s="45" t="s">
        <v>31</v>
      </c>
      <c r="G38" s="33">
        <v>3954.5</v>
      </c>
      <c r="H38" s="33">
        <v>3246.8</v>
      </c>
      <c r="I38" s="33">
        <v>2686.2</v>
      </c>
      <c r="J38" s="38" t="s">
        <v>45</v>
      </c>
      <c r="K38" s="35">
        <v>4898742.38</v>
      </c>
      <c r="L38" s="35">
        <f t="shared" si="1"/>
        <v>4045087.53</v>
      </c>
      <c r="M38" s="35">
        <f t="shared" si="2"/>
        <v>517771.22</v>
      </c>
      <c r="N38" s="35">
        <f t="shared" si="3"/>
        <v>90946.51</v>
      </c>
      <c r="O38" s="35">
        <f t="shared" si="4"/>
        <v>244937.12</v>
      </c>
      <c r="P38" s="35">
        <f t="shared" si="0"/>
        <v>1238.78</v>
      </c>
      <c r="Q38" s="36">
        <v>12091.1</v>
      </c>
      <c r="R38" s="16"/>
      <c r="S38" s="20"/>
      <c r="T38" s="14"/>
      <c r="U38" s="15"/>
      <c r="V38" s="15"/>
      <c r="W38" s="15"/>
    </row>
    <row r="39" spans="1:23" s="13" customFormat="1" ht="27" customHeight="1">
      <c r="A39" s="4">
        <v>22</v>
      </c>
      <c r="B39" s="10" t="s">
        <v>33</v>
      </c>
      <c r="C39" s="10" t="s">
        <v>38</v>
      </c>
      <c r="D39" s="44">
        <v>1971</v>
      </c>
      <c r="E39" s="45"/>
      <c r="F39" s="45" t="s">
        <v>31</v>
      </c>
      <c r="G39" s="33">
        <v>4223.3</v>
      </c>
      <c r="H39" s="33">
        <v>4223.3</v>
      </c>
      <c r="I39" s="33">
        <v>960</v>
      </c>
      <c r="J39" s="34" t="s">
        <v>29</v>
      </c>
      <c r="K39" s="35">
        <v>4487572.6</v>
      </c>
      <c r="L39" s="35">
        <f t="shared" si="1"/>
        <v>3705568.2</v>
      </c>
      <c r="M39" s="35">
        <f t="shared" si="2"/>
        <v>474312.74</v>
      </c>
      <c r="N39" s="35">
        <f t="shared" si="3"/>
        <v>83313.03</v>
      </c>
      <c r="O39" s="35">
        <f t="shared" si="4"/>
        <v>224378.63</v>
      </c>
      <c r="P39" s="35">
        <f t="shared" si="0"/>
        <v>1062.57</v>
      </c>
      <c r="Q39" s="36">
        <v>12091.1</v>
      </c>
      <c r="R39" s="16"/>
      <c r="S39" s="20"/>
      <c r="T39" s="14"/>
      <c r="U39" s="15"/>
      <c r="V39" s="15"/>
      <c r="W39" s="15"/>
    </row>
    <row r="40" spans="1:23" s="13" customFormat="1" ht="27" customHeight="1">
      <c r="A40" s="4">
        <v>23</v>
      </c>
      <c r="B40" s="10" t="s">
        <v>33</v>
      </c>
      <c r="C40" s="10" t="s">
        <v>39</v>
      </c>
      <c r="D40" s="44">
        <v>1977</v>
      </c>
      <c r="E40" s="45"/>
      <c r="F40" s="45" t="s">
        <v>31</v>
      </c>
      <c r="G40" s="33">
        <v>2379.1</v>
      </c>
      <c r="H40" s="33">
        <v>2379.1</v>
      </c>
      <c r="I40" s="33">
        <v>1296.5</v>
      </c>
      <c r="J40" s="39" t="s">
        <v>36</v>
      </c>
      <c r="K40" s="35">
        <v>3545660.88</v>
      </c>
      <c r="L40" s="35">
        <f t="shared" si="1"/>
        <v>2927794.02</v>
      </c>
      <c r="M40" s="35">
        <f t="shared" si="2"/>
        <v>374757.65</v>
      </c>
      <c r="N40" s="35">
        <f t="shared" si="3"/>
        <v>65826.17</v>
      </c>
      <c r="O40" s="35">
        <f t="shared" si="4"/>
        <v>177283.04</v>
      </c>
      <c r="P40" s="35">
        <f t="shared" si="0"/>
        <v>1490.34</v>
      </c>
      <c r="Q40" s="36">
        <v>12091.1</v>
      </c>
      <c r="R40" s="16"/>
      <c r="S40" s="20"/>
      <c r="T40" s="14"/>
      <c r="U40" s="15"/>
      <c r="V40" s="15"/>
      <c r="W40" s="15"/>
    </row>
    <row r="41" spans="1:23" s="13" customFormat="1" ht="26.25" customHeight="1">
      <c r="A41" s="4">
        <v>24</v>
      </c>
      <c r="B41" s="10" t="s">
        <v>33</v>
      </c>
      <c r="C41" s="10" t="s">
        <v>40</v>
      </c>
      <c r="D41" s="44">
        <v>1980</v>
      </c>
      <c r="E41" s="45"/>
      <c r="F41" s="45" t="s">
        <v>31</v>
      </c>
      <c r="G41" s="33">
        <v>9561.1</v>
      </c>
      <c r="H41" s="33">
        <v>9561.1</v>
      </c>
      <c r="I41" s="33">
        <v>7072.8</v>
      </c>
      <c r="J41" s="34" t="s">
        <v>29</v>
      </c>
      <c r="K41" s="35">
        <v>4622395.98</v>
      </c>
      <c r="L41" s="35">
        <f t="shared" si="1"/>
        <v>3816897.26</v>
      </c>
      <c r="M41" s="35">
        <f t="shared" si="2"/>
        <v>488562.86</v>
      </c>
      <c r="N41" s="35">
        <f t="shared" si="3"/>
        <v>85816.06</v>
      </c>
      <c r="O41" s="35">
        <f t="shared" si="4"/>
        <v>231119.8</v>
      </c>
      <c r="P41" s="35">
        <f t="shared" si="0"/>
        <v>483.46</v>
      </c>
      <c r="Q41" s="36">
        <v>12091.1</v>
      </c>
      <c r="R41" s="16"/>
      <c r="S41" s="20"/>
      <c r="T41" s="14"/>
      <c r="U41" s="15"/>
      <c r="V41" s="15"/>
      <c r="W41" s="15"/>
    </row>
    <row r="42" spans="1:23" s="13" customFormat="1" ht="22.5">
      <c r="A42" s="4">
        <v>25</v>
      </c>
      <c r="B42" s="10" t="s">
        <v>33</v>
      </c>
      <c r="C42" s="10" t="s">
        <v>67</v>
      </c>
      <c r="D42" s="44">
        <v>1977</v>
      </c>
      <c r="E42" s="45"/>
      <c r="F42" s="45" t="s">
        <v>31</v>
      </c>
      <c r="G42" s="33">
        <v>13849.3</v>
      </c>
      <c r="H42" s="33">
        <v>13849.3</v>
      </c>
      <c r="I42" s="33">
        <v>8269.4</v>
      </c>
      <c r="J42" s="34" t="s">
        <v>29</v>
      </c>
      <c r="K42" s="35">
        <v>8643499.54</v>
      </c>
      <c r="L42" s="35">
        <f t="shared" si="1"/>
        <v>7137283.31</v>
      </c>
      <c r="M42" s="35">
        <f t="shared" si="2"/>
        <v>913572.29</v>
      </c>
      <c r="N42" s="35">
        <f t="shared" si="3"/>
        <v>160468.96</v>
      </c>
      <c r="O42" s="35">
        <f t="shared" si="4"/>
        <v>432174.98</v>
      </c>
      <c r="P42" s="35">
        <f t="shared" si="0"/>
        <v>624.11</v>
      </c>
      <c r="Q42" s="36">
        <v>12091.1</v>
      </c>
      <c r="R42" s="16"/>
      <c r="S42" s="20"/>
      <c r="T42" s="14"/>
      <c r="U42" s="15"/>
      <c r="V42" s="15"/>
      <c r="W42" s="15"/>
    </row>
    <row r="43" spans="1:23" s="13" customFormat="1" ht="24">
      <c r="A43" s="4">
        <v>26</v>
      </c>
      <c r="B43" s="10" t="s">
        <v>33</v>
      </c>
      <c r="C43" s="10" t="s">
        <v>68</v>
      </c>
      <c r="D43" s="44">
        <v>1966</v>
      </c>
      <c r="E43" s="45"/>
      <c r="F43" s="45" t="s">
        <v>31</v>
      </c>
      <c r="G43" s="33">
        <v>2508.7</v>
      </c>
      <c r="H43" s="33">
        <v>2508.7</v>
      </c>
      <c r="I43" s="33">
        <v>1399.4</v>
      </c>
      <c r="J43" s="34" t="s">
        <v>35</v>
      </c>
      <c r="K43" s="35">
        <v>5678053.36</v>
      </c>
      <c r="L43" s="35">
        <f t="shared" si="1"/>
        <v>4688595.78</v>
      </c>
      <c r="M43" s="35">
        <f t="shared" si="2"/>
        <v>600140.28</v>
      </c>
      <c r="N43" s="35">
        <f t="shared" si="3"/>
        <v>105414.63</v>
      </c>
      <c r="O43" s="35">
        <f t="shared" si="4"/>
        <v>283902.67</v>
      </c>
      <c r="P43" s="35">
        <f t="shared" si="0"/>
        <v>2263.34</v>
      </c>
      <c r="Q43" s="36">
        <v>12091.1</v>
      </c>
      <c r="R43" s="16"/>
      <c r="S43" s="20"/>
      <c r="T43" s="14"/>
      <c r="U43" s="15"/>
      <c r="V43" s="15"/>
      <c r="W43" s="15"/>
    </row>
    <row r="44" spans="1:23" s="13" customFormat="1" ht="22.5">
      <c r="A44" s="4">
        <v>27</v>
      </c>
      <c r="B44" s="10" t="s">
        <v>33</v>
      </c>
      <c r="C44" s="10" t="s">
        <v>69</v>
      </c>
      <c r="D44" s="44">
        <v>1978</v>
      </c>
      <c r="E44" s="45"/>
      <c r="F44" s="45" t="s">
        <v>31</v>
      </c>
      <c r="G44" s="33">
        <v>7675.7</v>
      </c>
      <c r="H44" s="33">
        <v>7207.8</v>
      </c>
      <c r="I44" s="33">
        <v>4278.1</v>
      </c>
      <c r="J44" s="34" t="s">
        <v>29</v>
      </c>
      <c r="K44" s="35">
        <v>4837159.91</v>
      </c>
      <c r="L44" s="35">
        <f t="shared" si="1"/>
        <v>3994236.42</v>
      </c>
      <c r="M44" s="35">
        <f t="shared" si="2"/>
        <v>511262.28</v>
      </c>
      <c r="N44" s="35">
        <f t="shared" si="3"/>
        <v>89803.21</v>
      </c>
      <c r="O44" s="35">
        <f t="shared" si="4"/>
        <v>241858</v>
      </c>
      <c r="P44" s="35">
        <f t="shared" si="0"/>
        <v>630.19</v>
      </c>
      <c r="Q44" s="36">
        <v>12091.1</v>
      </c>
      <c r="R44" s="16"/>
      <c r="S44" s="20"/>
      <c r="T44" s="14"/>
      <c r="U44" s="15"/>
      <c r="V44" s="15"/>
      <c r="W44" s="15"/>
    </row>
    <row r="45" spans="1:23" s="13" customFormat="1" ht="24">
      <c r="A45" s="4">
        <v>28</v>
      </c>
      <c r="B45" s="10" t="s">
        <v>33</v>
      </c>
      <c r="C45" s="10" t="s">
        <v>70</v>
      </c>
      <c r="D45" s="44">
        <v>1976</v>
      </c>
      <c r="E45" s="45"/>
      <c r="F45" s="45" t="s">
        <v>31</v>
      </c>
      <c r="G45" s="33">
        <v>2793.3</v>
      </c>
      <c r="H45" s="33">
        <v>2077.1</v>
      </c>
      <c r="I45" s="33">
        <v>1377.3</v>
      </c>
      <c r="J45" s="34" t="s">
        <v>79</v>
      </c>
      <c r="K45" s="35">
        <v>2029073.94</v>
      </c>
      <c r="L45" s="35">
        <f t="shared" si="1"/>
        <v>1675487.51</v>
      </c>
      <c r="M45" s="35">
        <f t="shared" si="2"/>
        <v>214462.41</v>
      </c>
      <c r="N45" s="35">
        <f t="shared" si="3"/>
        <v>37670.32</v>
      </c>
      <c r="O45" s="35">
        <f t="shared" si="4"/>
        <v>101453.7</v>
      </c>
      <c r="P45" s="35">
        <f t="shared" si="0"/>
        <v>726.41</v>
      </c>
      <c r="Q45" s="36">
        <v>12091.1</v>
      </c>
      <c r="R45" s="16"/>
      <c r="S45" s="20"/>
      <c r="T45" s="14"/>
      <c r="U45" s="15"/>
      <c r="V45" s="15"/>
      <c r="W45" s="15"/>
    </row>
    <row r="46" spans="1:23" s="13" customFormat="1" ht="27.75" customHeight="1">
      <c r="A46" s="4">
        <v>29</v>
      </c>
      <c r="B46" s="10" t="s">
        <v>33</v>
      </c>
      <c r="C46" s="10" t="s">
        <v>41</v>
      </c>
      <c r="D46" s="44">
        <v>1976</v>
      </c>
      <c r="E46" s="45"/>
      <c r="F46" s="45" t="s">
        <v>31</v>
      </c>
      <c r="G46" s="33">
        <v>10061.2</v>
      </c>
      <c r="H46" s="33">
        <v>9938.6</v>
      </c>
      <c r="I46" s="33">
        <v>5936.4</v>
      </c>
      <c r="J46" s="34" t="s">
        <v>29</v>
      </c>
      <c r="K46" s="35">
        <v>7597414.64</v>
      </c>
      <c r="L46" s="35">
        <f t="shared" si="1"/>
        <v>6273489.17</v>
      </c>
      <c r="M46" s="35">
        <f t="shared" si="2"/>
        <v>803006.64</v>
      </c>
      <c r="N46" s="35">
        <f t="shared" si="3"/>
        <v>141048.1</v>
      </c>
      <c r="O46" s="35">
        <f t="shared" si="4"/>
        <v>379870.73</v>
      </c>
      <c r="P46" s="35">
        <f t="shared" si="0"/>
        <v>755.12</v>
      </c>
      <c r="Q46" s="36">
        <v>12091.1</v>
      </c>
      <c r="R46" s="16"/>
      <c r="S46" s="20"/>
      <c r="T46" s="14"/>
      <c r="U46" s="15"/>
      <c r="V46" s="15"/>
      <c r="W46" s="15"/>
    </row>
    <row r="47" spans="1:23" s="13" customFormat="1" ht="27.75" customHeight="1">
      <c r="A47" s="4">
        <v>30</v>
      </c>
      <c r="B47" s="10" t="s">
        <v>33</v>
      </c>
      <c r="C47" s="10" t="s">
        <v>42</v>
      </c>
      <c r="D47" s="44">
        <v>1990</v>
      </c>
      <c r="E47" s="45"/>
      <c r="F47" s="45" t="s">
        <v>31</v>
      </c>
      <c r="G47" s="33">
        <v>14761.5</v>
      </c>
      <c r="H47" s="33">
        <v>14761.5</v>
      </c>
      <c r="I47" s="33">
        <v>8004.3</v>
      </c>
      <c r="J47" s="34" t="s">
        <v>29</v>
      </c>
      <c r="K47" s="35">
        <v>4020450.27</v>
      </c>
      <c r="L47" s="35">
        <f t="shared" si="1"/>
        <v>3319846.61</v>
      </c>
      <c r="M47" s="35">
        <f t="shared" si="2"/>
        <v>424940.38</v>
      </c>
      <c r="N47" s="35">
        <f t="shared" si="3"/>
        <v>74640.77</v>
      </c>
      <c r="O47" s="35">
        <f t="shared" si="4"/>
        <v>201022.51</v>
      </c>
      <c r="P47" s="35">
        <f t="shared" si="0"/>
        <v>272.36</v>
      </c>
      <c r="Q47" s="36">
        <v>12091.1</v>
      </c>
      <c r="R47" s="16"/>
      <c r="S47" s="20"/>
      <c r="T47" s="14"/>
      <c r="U47" s="15"/>
      <c r="V47" s="15"/>
      <c r="W47" s="15"/>
    </row>
    <row r="48" spans="1:23" s="13" customFormat="1" ht="26.25" customHeight="1">
      <c r="A48" s="4">
        <v>31</v>
      </c>
      <c r="B48" s="10" t="s">
        <v>33</v>
      </c>
      <c r="C48" s="10" t="s">
        <v>43</v>
      </c>
      <c r="D48" s="44">
        <v>1976</v>
      </c>
      <c r="E48" s="45"/>
      <c r="F48" s="45" t="s">
        <v>31</v>
      </c>
      <c r="G48" s="33">
        <v>9999.9</v>
      </c>
      <c r="H48" s="33">
        <v>9999.9</v>
      </c>
      <c r="I48" s="33">
        <v>5995.5</v>
      </c>
      <c r="J48" s="39" t="s">
        <v>36</v>
      </c>
      <c r="K48" s="35">
        <v>14272281.83</v>
      </c>
      <c r="L48" s="35">
        <f t="shared" si="1"/>
        <v>11785194</v>
      </c>
      <c r="M48" s="35">
        <f t="shared" si="2"/>
        <v>1508504.88</v>
      </c>
      <c r="N48" s="35">
        <f t="shared" si="3"/>
        <v>264968.86</v>
      </c>
      <c r="O48" s="35">
        <f t="shared" si="4"/>
        <v>713614.09</v>
      </c>
      <c r="P48" s="35">
        <f t="shared" si="0"/>
        <v>1427.24</v>
      </c>
      <c r="Q48" s="36">
        <v>12091.1</v>
      </c>
      <c r="R48" s="16"/>
      <c r="S48" s="20"/>
      <c r="T48" s="14"/>
      <c r="U48" s="15"/>
      <c r="V48" s="15"/>
      <c r="W48" s="15"/>
    </row>
    <row r="49" spans="1:23" s="13" customFormat="1" ht="24.75" customHeight="1">
      <c r="A49" s="4">
        <v>32</v>
      </c>
      <c r="B49" s="10" t="s">
        <v>33</v>
      </c>
      <c r="C49" s="10" t="s">
        <v>44</v>
      </c>
      <c r="D49" s="44">
        <v>1978</v>
      </c>
      <c r="E49" s="45"/>
      <c r="F49" s="45" t="s">
        <v>31</v>
      </c>
      <c r="G49" s="33">
        <v>12410.8</v>
      </c>
      <c r="H49" s="33">
        <v>9626.1</v>
      </c>
      <c r="I49" s="33">
        <v>4899.4</v>
      </c>
      <c r="J49" s="34" t="s">
        <v>28</v>
      </c>
      <c r="K49" s="35">
        <v>3782310.45</v>
      </c>
      <c r="L49" s="35">
        <f t="shared" si="1"/>
        <v>3123205.03</v>
      </c>
      <c r="M49" s="35">
        <f t="shared" si="2"/>
        <v>399770.26</v>
      </c>
      <c r="N49" s="35">
        <f t="shared" si="3"/>
        <v>70219.64</v>
      </c>
      <c r="O49" s="35">
        <f t="shared" si="4"/>
        <v>189115.52</v>
      </c>
      <c r="P49" s="35">
        <f t="shared" si="0"/>
        <v>304.76</v>
      </c>
      <c r="Q49" s="36">
        <v>12091.1</v>
      </c>
      <c r="R49" s="16"/>
      <c r="S49" s="20"/>
      <c r="T49" s="14"/>
      <c r="U49" s="15"/>
      <c r="V49" s="15"/>
      <c r="W49" s="15"/>
    </row>
    <row r="50" spans="1:23" s="13" customFormat="1" ht="24.75" customHeight="1">
      <c r="A50" s="4">
        <v>33</v>
      </c>
      <c r="B50" s="10" t="s">
        <v>33</v>
      </c>
      <c r="C50" s="10" t="s">
        <v>77</v>
      </c>
      <c r="D50" s="44">
        <v>1974</v>
      </c>
      <c r="E50" s="45"/>
      <c r="F50" s="45" t="s">
        <v>31</v>
      </c>
      <c r="G50" s="33">
        <v>2337</v>
      </c>
      <c r="H50" s="33">
        <v>2337</v>
      </c>
      <c r="I50" s="33">
        <v>1389.4</v>
      </c>
      <c r="J50" s="34" t="s">
        <v>29</v>
      </c>
      <c r="K50" s="35">
        <v>1453739.36</v>
      </c>
      <c r="L50" s="35">
        <v>1200410.38</v>
      </c>
      <c r="M50" s="35">
        <v>153651.98</v>
      </c>
      <c r="N50" s="35">
        <v>26989.7</v>
      </c>
      <c r="O50" s="35">
        <v>72687.3</v>
      </c>
      <c r="P50" s="35">
        <f t="shared" si="0"/>
        <v>622.05</v>
      </c>
      <c r="Q50" s="36">
        <v>12091.1</v>
      </c>
      <c r="R50" s="16"/>
      <c r="S50" s="20"/>
      <c r="T50" s="14"/>
      <c r="U50" s="15"/>
      <c r="V50" s="15"/>
      <c r="W50" s="15"/>
    </row>
    <row r="51" spans="1:23" s="13" customFormat="1" ht="24.75" customHeight="1">
      <c r="A51" s="4">
        <v>34</v>
      </c>
      <c r="B51" s="10" t="s">
        <v>33</v>
      </c>
      <c r="C51" s="10" t="s">
        <v>78</v>
      </c>
      <c r="D51" s="44">
        <v>1968</v>
      </c>
      <c r="E51" s="45"/>
      <c r="F51" s="45" t="s">
        <v>31</v>
      </c>
      <c r="G51" s="33">
        <v>6334.2</v>
      </c>
      <c r="H51" s="33">
        <v>6134.2</v>
      </c>
      <c r="I51" s="33">
        <v>4313.8</v>
      </c>
      <c r="J51" s="34" t="s">
        <v>29</v>
      </c>
      <c r="K51" s="35">
        <v>5762205.41</v>
      </c>
      <c r="L51" s="35">
        <f t="shared" si="1"/>
        <v>4758083.5</v>
      </c>
      <c r="M51" s="35">
        <f t="shared" si="2"/>
        <v>609034.7</v>
      </c>
      <c r="N51" s="35">
        <f t="shared" si="3"/>
        <v>106976.94</v>
      </c>
      <c r="O51" s="35">
        <f t="shared" si="4"/>
        <v>288110.27</v>
      </c>
      <c r="P51" s="35">
        <f t="shared" si="0"/>
        <v>909.7</v>
      </c>
      <c r="Q51" s="36">
        <v>12091.1</v>
      </c>
      <c r="R51" s="16"/>
      <c r="S51" s="20"/>
      <c r="T51" s="14"/>
      <c r="U51" s="15"/>
      <c r="V51" s="15"/>
      <c r="W51" s="15"/>
    </row>
    <row r="52" spans="1:23" s="18" customFormat="1" ht="13.5" customHeight="1">
      <c r="A52" s="17"/>
      <c r="B52" s="17" t="s">
        <v>30</v>
      </c>
      <c r="C52" s="17">
        <v>32</v>
      </c>
      <c r="D52" s="29"/>
      <c r="E52" s="29"/>
      <c r="F52" s="29"/>
      <c r="G52" s="40">
        <f>SUM(G18:G51)</f>
        <v>186489.3</v>
      </c>
      <c r="H52" s="40">
        <f>SUM(H18:H51)</f>
        <v>176992.3</v>
      </c>
      <c r="I52" s="40">
        <f>SUM(I18:I51)</f>
        <v>105592.8</v>
      </c>
      <c r="J52" s="41"/>
      <c r="K52" s="42">
        <f>SUM(K18:K51)</f>
        <v>155585313</v>
      </c>
      <c r="L52" s="42">
        <f>SUM(L18:L51)</f>
        <v>128473016</v>
      </c>
      <c r="M52" s="42">
        <f>SUM(M18:M51)</f>
        <v>16444546</v>
      </c>
      <c r="N52" s="43">
        <f>SUM(N18:N51)</f>
        <v>2888485</v>
      </c>
      <c r="O52" s="42">
        <f>SUM(O18:O51)</f>
        <v>7779266</v>
      </c>
      <c r="P52" s="43">
        <f t="shared" si="0"/>
        <v>834.29</v>
      </c>
      <c r="Q52" s="36"/>
      <c r="R52" s="19"/>
      <c r="S52" s="20"/>
      <c r="T52" s="14"/>
      <c r="U52" s="15"/>
      <c r="V52" s="15"/>
      <c r="W52" s="15"/>
    </row>
    <row r="53" spans="1:23" ht="48.75">
      <c r="A53" s="5"/>
      <c r="B53" s="31" t="s">
        <v>22</v>
      </c>
      <c r="C53" s="32">
        <f>L52</f>
        <v>128473016</v>
      </c>
      <c r="D53" s="26"/>
      <c r="E53" s="26"/>
      <c r="F53" s="26"/>
      <c r="G53" s="30"/>
      <c r="H53" s="30"/>
      <c r="I53" s="27"/>
      <c r="J53" s="26"/>
      <c r="K53" s="27"/>
      <c r="L53" s="27"/>
      <c r="M53" s="27"/>
      <c r="N53" s="27"/>
      <c r="O53" s="27"/>
      <c r="P53" s="27"/>
      <c r="Q53" s="48"/>
      <c r="R53" s="16"/>
      <c r="S53" s="20"/>
      <c r="T53" s="14"/>
      <c r="U53" s="15"/>
      <c r="V53" s="15"/>
      <c r="W53" s="15"/>
    </row>
    <row r="54" spans="1:23" ht="19.5">
      <c r="A54" s="5"/>
      <c r="B54" s="31" t="s">
        <v>23</v>
      </c>
      <c r="C54" s="32">
        <f>M52</f>
        <v>16444546</v>
      </c>
      <c r="D54" s="26"/>
      <c r="E54" s="26"/>
      <c r="F54" s="26"/>
      <c r="G54" s="30"/>
      <c r="H54" s="30"/>
      <c r="I54" s="27"/>
      <c r="J54" s="26"/>
      <c r="K54" s="27"/>
      <c r="L54" s="27"/>
      <c r="M54" s="27"/>
      <c r="N54" s="27"/>
      <c r="O54" s="27"/>
      <c r="P54" s="27"/>
      <c r="Q54" s="28"/>
      <c r="R54" s="16"/>
      <c r="S54" s="20"/>
      <c r="T54" s="14"/>
      <c r="U54" s="15"/>
      <c r="V54" s="15"/>
      <c r="W54" s="15"/>
    </row>
    <row r="55" spans="1:23" ht="19.5">
      <c r="A55" s="5"/>
      <c r="B55" s="31" t="s">
        <v>26</v>
      </c>
      <c r="C55" s="32">
        <f>N52</f>
        <v>2888485</v>
      </c>
      <c r="D55" s="26"/>
      <c r="E55" s="26"/>
      <c r="F55" s="26"/>
      <c r="G55" s="30"/>
      <c r="H55" s="30"/>
      <c r="I55" s="27"/>
      <c r="J55" s="26"/>
      <c r="K55" s="27"/>
      <c r="L55" s="27"/>
      <c r="M55" s="27"/>
      <c r="N55" s="27"/>
      <c r="O55" s="27"/>
      <c r="P55" s="27"/>
      <c r="Q55" s="28"/>
      <c r="R55" s="16"/>
      <c r="S55" s="20"/>
      <c r="T55" s="14"/>
      <c r="U55" s="15"/>
      <c r="V55" s="15"/>
      <c r="W55" s="15"/>
    </row>
    <row r="56" spans="1:23" ht="19.5">
      <c r="A56" s="5"/>
      <c r="B56" s="31" t="s">
        <v>24</v>
      </c>
      <c r="C56" s="32">
        <f>O52</f>
        <v>7779266</v>
      </c>
      <c r="D56" s="26"/>
      <c r="E56" s="26"/>
      <c r="F56" s="26"/>
      <c r="G56" s="30"/>
      <c r="H56" s="30"/>
      <c r="I56" s="27"/>
      <c r="J56" s="26"/>
      <c r="K56" s="27"/>
      <c r="L56" s="27"/>
      <c r="M56" s="27"/>
      <c r="N56" s="27"/>
      <c r="O56" s="27"/>
      <c r="P56" s="27"/>
      <c r="Q56" s="28"/>
      <c r="R56" s="16"/>
      <c r="S56" s="20"/>
      <c r="T56" s="14"/>
      <c r="U56" s="15"/>
      <c r="V56" s="15"/>
      <c r="W56" s="15"/>
    </row>
    <row r="57" spans="1:23" ht="11.25">
      <c r="A57" s="5"/>
      <c r="B57" s="31" t="s">
        <v>25</v>
      </c>
      <c r="C57" s="32">
        <f>SUM(C53:C56)</f>
        <v>155585313</v>
      </c>
      <c r="D57" s="26"/>
      <c r="E57" s="26"/>
      <c r="F57" s="26"/>
      <c r="G57" s="30"/>
      <c r="H57" s="30"/>
      <c r="I57" s="27"/>
      <c r="J57" s="26"/>
      <c r="K57" s="27"/>
      <c r="L57" s="27"/>
      <c r="M57" s="27"/>
      <c r="N57" s="27"/>
      <c r="O57" s="27"/>
      <c r="P57" s="27"/>
      <c r="Q57" s="28"/>
      <c r="R57" s="16"/>
      <c r="S57" s="20"/>
      <c r="T57" s="14"/>
      <c r="U57" s="15"/>
      <c r="V57" s="15"/>
      <c r="W57" s="15"/>
    </row>
    <row r="58" ht="15.75" customHeight="1">
      <c r="Q58" s="49" t="s">
        <v>76</v>
      </c>
    </row>
  </sheetData>
  <sheetProtection formatCells="0"/>
  <mergeCells count="33">
    <mergeCell ref="K12:O12"/>
    <mergeCell ref="N14:N16"/>
    <mergeCell ref="H13:I13"/>
    <mergeCell ref="C12:C16"/>
    <mergeCell ref="F12:F16"/>
    <mergeCell ref="D13:D16"/>
    <mergeCell ref="E13:E16"/>
    <mergeCell ref="A10:P10"/>
    <mergeCell ref="A11:P11"/>
    <mergeCell ref="I14:I16"/>
    <mergeCell ref="L14:L16"/>
    <mergeCell ref="A12:A16"/>
    <mergeCell ref="B12:B16"/>
    <mergeCell ref="D12:E12"/>
    <mergeCell ref="M14:M16"/>
    <mergeCell ref="G13:G16"/>
    <mergeCell ref="K13:K16"/>
    <mergeCell ref="N8:Q8"/>
    <mergeCell ref="N9:Q9"/>
    <mergeCell ref="B17:C17"/>
    <mergeCell ref="Q12:Q16"/>
    <mergeCell ref="G12:I12"/>
    <mergeCell ref="P12:P16"/>
    <mergeCell ref="O14:O16"/>
    <mergeCell ref="L13:O13"/>
    <mergeCell ref="H14:H16"/>
    <mergeCell ref="J12:J16"/>
    <mergeCell ref="N6:Q6"/>
    <mergeCell ref="N7:Q7"/>
    <mergeCell ref="N1:Q1"/>
    <mergeCell ref="N2:Q2"/>
    <mergeCell ref="N3:Q3"/>
    <mergeCell ref="N4:Q4"/>
  </mergeCells>
  <printOptions horizontalCentered="1" verticalCentered="1"/>
  <pageMargins left="0.3" right="0.3937007874015748" top="0.22" bottom="0.31496062992125984" header="0.22" footer="0.31496062992125984"/>
  <pageSetup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Климанова</cp:lastModifiedBy>
  <cp:lastPrinted>2010-09-28T09:08:06Z</cp:lastPrinted>
  <dcterms:created xsi:type="dcterms:W3CDTF">1996-10-08T23:32:33Z</dcterms:created>
  <dcterms:modified xsi:type="dcterms:W3CDTF">2010-10-08T10:54:27Z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