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/>
  <c r="F21"/>
  <c r="F27"/>
  <c r="G28"/>
  <c r="G27"/>
  <c r="D30" l="1"/>
  <c r="C29"/>
  <c r="C30"/>
  <c r="F30"/>
  <c r="E31"/>
  <c r="G32"/>
  <c r="G26"/>
  <c r="G25"/>
  <c r="G24"/>
  <c r="G23"/>
  <c r="G22"/>
  <c r="G19"/>
  <c r="G18"/>
  <c r="G17"/>
  <c r="G15"/>
  <c r="G13"/>
  <c r="G12"/>
  <c r="G10"/>
  <c r="G8"/>
  <c r="F16"/>
  <c r="D29"/>
  <c r="D9"/>
  <c r="E8"/>
  <c r="E10"/>
  <c r="F29"/>
  <c r="E32"/>
  <c r="G29" l="1"/>
  <c r="F7"/>
  <c r="F11"/>
  <c r="F9"/>
  <c r="G9" s="1"/>
  <c r="E26"/>
  <c r="E25"/>
  <c r="E24"/>
  <c r="E23"/>
  <c r="E22"/>
  <c r="E19"/>
  <c r="E18"/>
  <c r="E17"/>
  <c r="E15"/>
  <c r="E13"/>
  <c r="E12"/>
  <c r="D7"/>
  <c r="D11"/>
  <c r="D16"/>
  <c r="G16" s="1"/>
  <c r="C21"/>
  <c r="C16"/>
  <c r="C11"/>
  <c r="C9"/>
  <c r="E9" s="1"/>
  <c r="C7"/>
  <c r="F6" l="1"/>
  <c r="C6"/>
  <c r="C5" s="1"/>
  <c r="C4" s="1"/>
  <c r="F5"/>
  <c r="F4" s="1"/>
  <c r="D6"/>
  <c r="G7"/>
  <c r="G21"/>
  <c r="G11"/>
  <c r="E29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<sst xmlns="http://schemas.openxmlformats.org/spreadsheetml/2006/main" count="69" uniqueCount="69">
  <si>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</si>
  <si>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</si>
  <si>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</si>
  <si>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</si>
  <si>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</si>
  <si>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</si>
  <si>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</si>
  <si>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</si>
  <si>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</si>
  <si>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</si>
  <si>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</si>
  <si>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</si>
  <si>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</si>
  <si>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</si>
  <si>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</si>
  <si>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</si>
  <si>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</si>
  <si>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</si>
  <si>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</si>
  <si>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</si>
  <si>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</si>
  <si>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</si>
  <si>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</si>
  <si>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</si>
  <si>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</si>
  <si>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</si>
  <si>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</si>
  <si>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</si>
  <si>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</si>
  <si>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</si>
  <si>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</si>
  <si>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</si>
  <si>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</si>
  <si>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</si>
  <si>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</si>
  <si>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</si>
  <si>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</si>
  <si>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</si>
  <si>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</si>
  <si>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</si>
  <si>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</si>
  <si>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</si>
  <si>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</si>
  <si>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</si>
  <si>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</si>
  <si>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</si>
  <si>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</si>
  <si>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</si>
  <si>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</si>
  <si>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</si>
  <si>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</si>
  <si>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</si>
  <si>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</si>
  <si>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</si>
  <si>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</si>
  <si>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</si>
  <si>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</si>
  <si>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</si>
  <si>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</si>
  <si>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</si>
  <si>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</si>
  <si>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01.08.2019</t>
    </r>
    <r>
      <rPr>
        <b/>
        <sz val="11"/>
        <rFont val="Times New Roman"/>
        <family val="1"/>
        <charset val="204"/>
      </rPr>
      <t>)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</si>
  <si>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01.08.2019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</si>
  <si>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01.08.2018</t>
    </r>
    <r>
      <rPr>
        <b/>
        <sz val="9"/>
        <color rgb="FF000000"/>
        <rFont val="Calibri"/>
        <family val="2"/>
        <charset val="204"/>
      </rPr>
      <t>, тыс. руб.</t>
    </r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</si>
  <si>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</si>
  <si>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</si>
  <si>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</si>
  <si>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</si>
  <si>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01.08.2019</t>
    </r>
    <r>
      <rPr>
        <sz val="9"/>
        <color rgb="FF000000"/>
        <rFont val="Calibri"/>
        <family val="2"/>
        <charset val="204"/>
      </rPr>
      <t>, 
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</si>
</sst>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61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58</v>
      </c>
      <c r="D3" s="2" t="s">
        <v>68</v>
      </c>
      <c r="E3" s="5" t="s">
        <v>62</v>
      </c>
      <c r="F3" s="5" t="s">
        <v>63</v>
      </c>
      <c r="G3" s="5" t="s">
        <v>2</v>
      </c>
    </row>
    <row r="4" spans="1:7" ht="24.95" customHeight="1">
      <c r="A4" s="2"/>
      <c r="B4" s="3" t="s">
        <v>3</v>
      </c>
      <c r="C4" s="4">
        <f>SUM(C5,C29)</f>
        <v>3113973.74</v>
      </c>
      <c r="D4" s="4">
        <f>SUM(D5,D29)</f>
        <v>1716487.4</v>
      </c>
      <c r="E4" s="13">
        <f t="shared" ref="E4" si="0">D4/C4/100%</f>
        <v>0.55122089757892423</v>
      </c>
      <c r="F4" s="4">
        <f>SUM(F5,F29)</f>
        <v>1572108.2000000002</v>
      </c>
      <c r="G4" s="14">
        <f>D4/F4</f>
        <v>1.0918379536472107</v>
      </c>
    </row>
    <row r="5" spans="1:7" ht="24.95" customHeight="1">
      <c r="A5" s="5" t="s">
        <v>4</v>
      </c>
      <c r="B5" s="3" t="s">
        <v>5</v>
      </c>
      <c r="C5" s="4">
        <f>SUM(C6,C21)</f>
        <v>1408055.49</v>
      </c>
      <c r="D5" s="4">
        <f>SUM(D6,D21)</f>
        <v>855175.3</v>
      </c>
      <c r="E5" s="13">
        <f t="shared" ref="E5" si="1">D5/C5/100%</f>
        <v>0.60734488525022556</v>
      </c>
      <c r="F5" s="4">
        <f>SUM(F6,F21)</f>
        <v>774974.5</v>
      </c>
      <c r="G5" s="14">
        <f t="shared" ref="G5:G32" si="2">D5/F5</f>
        <v>1.1034883083249836</v>
      </c>
    </row>
    <row r="6" spans="1:7" ht="24.95" customHeight="1">
      <c r="A6" s="5"/>
      <c r="B6" s="6" t="s">
        <v>6</v>
      </c>
      <c r="C6" s="7">
        <f>SUM(C7,C9,C11,C16,C19,C20)</f>
        <v>1032505</v>
      </c>
      <c r="D6" s="7">
        <f>SUM(D7,D9,D11,D16,D19:D20)</f>
        <v>629775</v>
      </c>
      <c r="E6" s="11">
        <f t="shared" ref="E6:E10" si="3">D6/C6/100%</f>
        <v>0.60994862010353457</v>
      </c>
      <c r="F6" s="7">
        <f>SUM(F7,F9,F11,F16,F19:F20)</f>
        <v>578833.1</v>
      </c>
      <c r="G6" s="12">
        <f t="shared" si="2"/>
        <v>1.0880079249096155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219296.6</v>
      </c>
      <c r="E7" s="13">
        <f t="shared" si="3"/>
        <v>0.56393786455303696</v>
      </c>
      <c r="F7" s="4">
        <f>SUM(F8)</f>
        <v>201313.3</v>
      </c>
      <c r="G7" s="14">
        <f t="shared" si="2"/>
        <v>1.0893299151124145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219296.6</v>
      </c>
      <c r="E8" s="11">
        <f t="shared" si="3"/>
        <v>0.56393786455303696</v>
      </c>
      <c r="F8" s="8">
        <v>201313.3</v>
      </c>
      <c r="G8" s="12">
        <f t="shared" si="2"/>
        <v>1.0893299151124145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2410.8000000000002</v>
      </c>
      <c r="E9" s="13">
        <f t="shared" si="3"/>
        <v>0.65995072543115252</v>
      </c>
      <c r="F9" s="4">
        <f>SUM(F10:F10)</f>
        <v>2064.6999999999998</v>
      </c>
      <c r="G9" s="14">
        <f t="shared" si="2"/>
        <v>1.1676272581973171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2410.8000000000002</v>
      </c>
      <c r="E10" s="11">
        <f t="shared" si="3"/>
        <v>0.65995072543115252</v>
      </c>
      <c r="F10" s="7">
        <v>2064.6999999999998</v>
      </c>
      <c r="G10" s="12">
        <f t="shared" si="2"/>
        <v>1.1676272581973171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283185</v>
      </c>
      <c r="E11" s="13">
        <f t="shared" ref="E11:E18" si="4">D11/C11/100%</f>
        <v>0.78342601045729932</v>
      </c>
      <c r="F11" s="4">
        <f>SUM(F12:F15)</f>
        <v>243230.90000000002</v>
      </c>
      <c r="G11" s="14">
        <f t="shared" si="2"/>
        <v>1.1642640799339228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232723.20000000001</v>
      </c>
      <c r="E12" s="11">
        <f t="shared" si="4"/>
        <v>0.83463890313487388</v>
      </c>
      <c r="F12" s="8">
        <v>184353.7</v>
      </c>
      <c r="G12" s="12">
        <f t="shared" si="2"/>
        <v>1.2623733616412363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42037.1</v>
      </c>
      <c r="E13" s="11">
        <f t="shared" si="4"/>
        <v>0.7364980640187816</v>
      </c>
      <c r="F13" s="8">
        <v>46365.9</v>
      </c>
      <c r="G13" s="12">
        <f t="shared" si="2"/>
        <v>0.90663828373869582</v>
      </c>
    </row>
    <row r="14" spans="1:7" ht="24.95" customHeight="1">
      <c r="A14" s="2" t="s">
        <v>59</v>
      </c>
      <c r="B14" s="6" t="s">
        <v>60</v>
      </c>
      <c r="C14" s="7">
        <v>0</v>
      </c>
      <c r="D14" s="8">
        <v>50.7</v>
      </c>
      <c r="E14" s="11"/>
      <c r="F14" s="8">
        <v>2.1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8374</v>
      </c>
      <c r="E15" s="11">
        <f t="shared" si="4"/>
        <v>0.32759564979266098</v>
      </c>
      <c r="F15" s="8">
        <v>12509.2</v>
      </c>
      <c r="G15" s="12">
        <f t="shared" si="2"/>
        <v>0.66942730150609153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115450.59999999999</v>
      </c>
      <c r="E16" s="13">
        <f t="shared" si="4"/>
        <v>0.43224545573672285</v>
      </c>
      <c r="F16" s="4">
        <f>SUM(F17:F18)</f>
        <v>125982.1</v>
      </c>
      <c r="G16" s="14">
        <f t="shared" si="2"/>
        <v>0.91640479083933346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13667.7</v>
      </c>
      <c r="E17" s="11">
        <f t="shared" si="4"/>
        <v>0.13849965546593168</v>
      </c>
      <c r="F17" s="8">
        <v>11997.3</v>
      </c>
      <c r="G17" s="12">
        <f t="shared" si="2"/>
        <v>1.1392313270485861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101782.9</v>
      </c>
      <c r="E18" s="11">
        <f t="shared" si="4"/>
        <v>0.60437204220626917</v>
      </c>
      <c r="F18" s="7">
        <v>113984.8</v>
      </c>
      <c r="G18" s="12">
        <f t="shared" si="2"/>
        <v>0.89295151634252978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9431.9</v>
      </c>
      <c r="E19" s="13">
        <f t="shared" ref="E19" si="5">D19/C19/100%</f>
        <v>0.82588175545515041</v>
      </c>
      <c r="F19" s="9">
        <v>6237.1</v>
      </c>
      <c r="G19" s="14">
        <f t="shared" si="2"/>
        <v>1.5122252328806656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0.1</v>
      </c>
      <c r="E20" s="13">
        <v>0</v>
      </c>
      <c r="F20" s="9">
        <v>5</v>
      </c>
      <c r="G20" s="14">
        <v>0</v>
      </c>
    </row>
    <row r="21" spans="1:7" ht="24.95" customHeight="1">
      <c r="A21" s="2"/>
      <c r="B21" s="6" t="s">
        <v>25</v>
      </c>
      <c r="C21" s="4">
        <f>SUM(C22:C26)</f>
        <v>375550.49</v>
      </c>
      <c r="D21" s="4">
        <f>SUM(D22:D27)</f>
        <v>225400.3</v>
      </c>
      <c r="E21" s="13">
        <f t="shared" ref="E21:E25" si="6">D21/C21/100%</f>
        <v>0.60018640902319154</v>
      </c>
      <c r="F21" s="4">
        <f>SUM(F22:F27)</f>
        <v>196141.40000000002</v>
      </c>
      <c r="G21" s="14">
        <f t="shared" si="2"/>
        <v>1.1491724847482478</v>
      </c>
    </row>
    <row r="22" spans="1:7" ht="24.95" customHeight="1">
      <c r="A22" s="5" t="s">
        <v>26</v>
      </c>
      <c r="B22" s="3" t="s">
        <v>27</v>
      </c>
      <c r="C22" s="4">
        <v>328806.49</v>
      </c>
      <c r="D22" s="9">
        <v>165634.9</v>
      </c>
      <c r="E22" s="11">
        <f t="shared" si="6"/>
        <v>0.50374583543043816</v>
      </c>
      <c r="F22" s="9">
        <v>130769.1</v>
      </c>
      <c r="G22" s="14">
        <f t="shared" si="2"/>
        <v>1.2666210901505017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483.4</v>
      </c>
      <c r="E23" s="13">
        <f t="shared" si="6"/>
        <v>0.53120879120879116</v>
      </c>
      <c r="F23" s="9">
        <v>617.70000000000005</v>
      </c>
      <c r="G23" s="14">
        <f t="shared" si="2"/>
        <v>0.7825805407155576</v>
      </c>
    </row>
    <row r="24" spans="1:7" ht="24.95" customHeight="1">
      <c r="A24" s="5" t="s">
        <v>30</v>
      </c>
      <c r="B24" s="3" t="s">
        <v>31</v>
      </c>
      <c r="C24" s="4">
        <v>6500</v>
      </c>
      <c r="D24" s="9">
        <v>4801.3999999999996</v>
      </c>
      <c r="E24" s="13">
        <f t="shared" si="6"/>
        <v>0.73867692307692301</v>
      </c>
      <c r="F24" s="9">
        <v>4989.8999999999996</v>
      </c>
      <c r="G24" s="14">
        <f t="shared" si="2"/>
        <v>0.9622236918575523</v>
      </c>
    </row>
    <row r="25" spans="1:7" ht="24.95" customHeight="1">
      <c r="A25" s="5" t="s">
        <v>32</v>
      </c>
      <c r="B25" s="3" t="s">
        <v>33</v>
      </c>
      <c r="C25" s="4">
        <v>18000</v>
      </c>
      <c r="D25" s="9">
        <v>31442.6</v>
      </c>
      <c r="E25" s="13">
        <f t="shared" si="6"/>
        <v>1.7468111111111111</v>
      </c>
      <c r="F25" s="9">
        <v>32823.599999999999</v>
      </c>
      <c r="G25" s="14">
        <f t="shared" si="2"/>
        <v>0.95792661377789157</v>
      </c>
    </row>
    <row r="26" spans="1:7" ht="24.95" customHeight="1">
      <c r="A26" s="5" t="s">
        <v>34</v>
      </c>
      <c r="B26" s="3" t="s">
        <v>35</v>
      </c>
      <c r="C26" s="4">
        <v>21334</v>
      </c>
      <c r="D26" s="9">
        <v>20578.5</v>
      </c>
      <c r="E26" s="13">
        <f t="shared" ref="E26" si="7">D26/C26/100%</f>
        <v>0.96458704415487018</v>
      </c>
      <c r="F26" s="9">
        <v>24773.1</v>
      </c>
      <c r="G26" s="14">
        <f t="shared" si="2"/>
        <v>0.83067924482604116</v>
      </c>
    </row>
    <row r="27" spans="1:7" ht="24.95" customHeight="1">
      <c r="A27" s="5" t="s">
        <v>64</v>
      </c>
      <c r="B27" s="3" t="s">
        <v>65</v>
      </c>
      <c r="C27" s="4">
        <v>0</v>
      </c>
      <c r="D27" s="9">
        <v>2459.5</v>
      </c>
      <c r="E27" s="13"/>
      <c r="F27" s="9">
        <f>SUM(F28)</f>
        <v>2168</v>
      </c>
      <c r="G27" s="14">
        <f t="shared" si="2"/>
        <v>1.1344557195571956</v>
      </c>
    </row>
    <row r="28" spans="1:7" ht="24.95" customHeight="1">
      <c r="A28" s="2" t="s">
        <v>67</v>
      </c>
      <c r="B28" s="6" t="s">
        <v>66</v>
      </c>
      <c r="C28" s="4">
        <v>0</v>
      </c>
      <c r="D28" s="9">
        <v>2459.5</v>
      </c>
      <c r="E28" s="13"/>
      <c r="F28" s="9">
        <v>2168</v>
      </c>
      <c r="G28" s="14">
        <f t="shared" si="2"/>
        <v>1.1344557195571956</v>
      </c>
    </row>
    <row r="29" spans="1:7" ht="24.95" customHeight="1">
      <c r="A29" s="5" t="s">
        <v>36</v>
      </c>
      <c r="B29" s="3" t="s">
        <v>37</v>
      </c>
      <c r="C29" s="9">
        <f>SUM(C31:C35)</f>
        <v>1705918.25</v>
      </c>
      <c r="D29" s="9">
        <f>SUM(D31:D35)</f>
        <v>861312.1</v>
      </c>
      <c r="E29" s="13">
        <f t="shared" ref="E29" si="8">D29/C29/100%</f>
        <v>0.50489646851483061</v>
      </c>
      <c r="F29" s="9">
        <f>SUM(F31:F35)</f>
        <v>797133.70000000007</v>
      </c>
      <c r="G29" s="14">
        <f t="shared" si="2"/>
        <v>1.0805114625062269</v>
      </c>
    </row>
    <row r="30" spans="1:7" ht="24.95" customHeight="1">
      <c r="A30" s="5" t="s">
        <v>38</v>
      </c>
      <c r="B30" s="3" t="s">
        <v>39</v>
      </c>
      <c r="C30" s="9">
        <f>SUM(C31:C35)</f>
        <v>1705918.25</v>
      </c>
      <c r="D30" s="9">
        <f>SUM(D31:D35)</f>
        <v>861312.1</v>
      </c>
      <c r="E30" s="13"/>
      <c r="F30" s="9">
        <f>SUM(F31:F36)</f>
        <v>797133.70000000007</v>
      </c>
      <c r="G30" s="14"/>
    </row>
    <row r="31" spans="1:7" ht="24.95" customHeight="1">
      <c r="A31" s="2" t="s">
        <v>40</v>
      </c>
      <c r="B31" s="6" t="s">
        <v>41</v>
      </c>
      <c r="C31" s="8">
        <v>295112.5</v>
      </c>
      <c r="D31" s="8">
        <v>24715.1</v>
      </c>
      <c r="E31" s="13">
        <f t="shared" ref="E31" si="9">D31/C31/100%</f>
        <v>8.3748062179677243E-2</v>
      </c>
      <c r="F31" s="8">
        <v>9334.5</v>
      </c>
      <c r="G31" s="14"/>
    </row>
    <row r="32" spans="1:7" ht="24.95" customHeight="1">
      <c r="A32" s="2" t="s">
        <v>42</v>
      </c>
      <c r="B32" s="6" t="s">
        <v>43</v>
      </c>
      <c r="C32" s="8">
        <v>1407910.1</v>
      </c>
      <c r="D32" s="8">
        <v>835903.1</v>
      </c>
      <c r="E32" s="13">
        <f t="shared" ref="E32" si="10">D32/C32/100%</f>
        <v>0.59371908760367575</v>
      </c>
      <c r="F32" s="8">
        <v>787837.4</v>
      </c>
      <c r="G32" s="14">
        <f t="shared" si="2"/>
        <v>1.0610096702695251</v>
      </c>
    </row>
    <row r="33" spans="1:7" ht="24.95" customHeight="1">
      <c r="A33" s="2" t="s">
        <v>44</v>
      </c>
      <c r="B33" s="6" t="s">
        <v>45</v>
      </c>
      <c r="C33" s="8">
        <v>6430</v>
      </c>
      <c r="D33" s="8">
        <v>6430</v>
      </c>
      <c r="E33" s="13">
        <v>0</v>
      </c>
      <c r="F33" s="8">
        <v>0</v>
      </c>
      <c r="G33" s="14">
        <v>0</v>
      </c>
    </row>
    <row r="34" spans="1:7" ht="72">
      <c r="A34" s="5" t="s">
        <v>46</v>
      </c>
      <c r="B34" s="3" t="s">
        <v>47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48</v>
      </c>
      <c r="B35" s="3" t="s">
        <v>49</v>
      </c>
      <c r="C35" s="9">
        <v>-3534.35</v>
      </c>
      <c r="D35" s="9">
        <v>-5736.1</v>
      </c>
      <c r="E35" s="13">
        <v>0</v>
      </c>
      <c r="F35" s="9">
        <v>-38.200000000000003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2019-08-07T06:23:46Z</dcterms:modified>
</cp:coreProperties>
</file>