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перечень" sheetId="1" r:id="rId1"/>
    <sheet name="реестр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<sst xmlns="http://schemas.openxmlformats.org/spreadsheetml/2006/main" count="123" uniqueCount="69">
  <si>
    <t>№ п/п</t>
  </si>
  <si>
    <t xml:space="preserve">Перечень многоквартирных домов, 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</si>
  <si>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</si>
  <si>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</si>
  <si>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</si>
  <si>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</si>
  <si>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</si>
  <si>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всего, кв. м</t>
  </si>
  <si>
    <t>Площадь помещений многоквартирного дома:</t>
  </si>
  <si>
    <t>Количество жителей, зарегистрированных в многоквартирном доме на дату утверждения Программы, чел.</t>
  </si>
  <si>
    <t>Вид ремонта (комплексный, частичный)</t>
  </si>
  <si>
    <t>Стоимость капитального ремонта, руб.</t>
  </si>
  <si>
    <t>Предельная стоимость капитального ремонта 1 кв. м общей площади помещений многоквартирного дома, руб./кв. м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</si>
  <si>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</si>
  <si>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</si>
  <si>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</si>
  <si>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всего, кв. М</t>
  </si>
  <si>
    <t xml:space="preserve">в том числе жилых помещений, находящихся в собственности граждан, кв. м </t>
  </si>
  <si>
    <t>всего:</t>
  </si>
  <si>
    <t>в том числе:</t>
  </si>
  <si>
    <t xml:space="preserve">за счет средств Фонда содействия реформированию жилищно-коммунального хозяйства </t>
  </si>
  <si>
    <t>за счет средств бюджета Московской области</t>
  </si>
  <si>
    <t>за счет средств  бюджета муниципального образования</t>
  </si>
  <si>
    <t>за счет средств ТСЖ, других кооперативов либо собственников помещений в многоквартирном доме</t>
  </si>
  <si>
    <t>кв.м</t>
  </si>
  <si>
    <t>чел.</t>
  </si>
  <si>
    <t>руб.</t>
  </si>
  <si>
    <t>руб./кв.м</t>
  </si>
  <si>
    <t>Стоимость капитального ремонта, всего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</si>
  <si>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</si>
  <si>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</si>
  <si>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</si>
  <si>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</si>
  <si>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кв.м.</t>
  </si>
  <si>
    <t>ед.</t>
  </si>
  <si>
    <t>Итого по муниципальному образованию:</t>
  </si>
  <si>
    <t>част.</t>
  </si>
  <si>
    <t>Городской округ Реутов</t>
  </si>
  <si>
    <t>г. Реутов, Юбилейный проспект, д.14</t>
  </si>
  <si>
    <t>панель</t>
  </si>
  <si>
    <t>кирпич</t>
  </si>
  <si>
    <t>к Решению Совета депутатов</t>
  </si>
  <si>
    <t>города Реутов</t>
  </si>
  <si>
    <t>г. Реутов, ул. Лесная, д. 5</t>
  </si>
  <si>
    <t>г. Реутов, ул. Новая, д.9а</t>
  </si>
  <si>
    <t>Муниципальное образование</t>
  </si>
  <si>
    <t>Удельная стоимость капитального ремонта  1 кв. м общей площади многоквартирного дома, руб./кв. м</t>
  </si>
  <si>
    <t>Установка коллективных (общедомовых) ПУ и УУ</t>
  </si>
  <si>
    <t>Ремонт фундаментов</t>
  </si>
  <si>
    <t>Энергетическое обследование дома</t>
  </si>
  <si>
    <t>1. Городской округ Реутов</t>
  </si>
  <si>
    <t>г. Реутов, ул. Новая, д. 9а</t>
  </si>
  <si>
    <t>г. Реутов, Юбилейный пр-т, д.14</t>
  </si>
  <si>
    <t>Всего по г.о. Реутов:</t>
  </si>
  <si>
    <t>г. Реутов, ул. Калинина, д. 12</t>
  </si>
  <si>
    <t>г.Реутов, ул. Калинина, д.14</t>
  </si>
  <si>
    <t>г. Реутов, ул. Дзержинского, д. 1</t>
  </si>
  <si>
    <t>г. Реутов, ул. Дзержинского, д. 2</t>
  </si>
  <si>
    <t>-</t>
  </si>
  <si>
    <t>Стоимость ремонта ВИС</t>
  </si>
  <si>
    <t>Реестр многоквартирных домов по видам работ</t>
  </si>
  <si>
    <t>Приложение</t>
  </si>
  <si>
    <t>"Приложение №4</t>
  </si>
  <si>
    <t>от 17.03.2010 года №8/2010-НА</t>
  </si>
  <si>
    <t xml:space="preserve">к Решению Реутовского городского </t>
  </si>
  <si>
    <t>Совета депутатов</t>
  </si>
  <si>
    <t>подлежащих капитальному ремонту, для которых планируется предоставление финансовой поддержки в рамках адресной программы "Проведение капитального ремонта многоквартирных домов,  расположенных в городском округе Реутов, в 2011-2012 году" (заявка № 4)</t>
  </si>
  <si>
    <t>подлежащих капитальному ремонту, для которых планируется предоставление финансовой поддержки в рамках адресной программы "Проведение капитального ремонта многоквартирных домов,  расположенных в городском округе Реутов, в 2011-2012 годах" (заявка № 4)</t>
  </si>
  <si>
    <t>от 23 мая 2012 года № 258/40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</si>
</sst>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(* #,##0.00_);_(* \(#,##0.00\);_(* &quot;-&quot;??_);_(@_)"/>
    <numFmt numFmtId="172" formatCode="#,##0&quot;р.&quot;"/>
    <numFmt numFmtId="173" formatCode="0.E+00"/>
    <numFmt numFmtId="174" formatCode="#,##0.000"/>
    <numFmt numFmtId="175" formatCode="0.000000000"/>
    <numFmt numFmtId="176" formatCode="0.000000000000"/>
    <numFmt numFmtId="177" formatCode="#,##0.00_р_."/>
    <numFmt numFmtId="178" formatCode="mm/yyyy"/>
    <numFmt numFmtId="179" formatCode="#,##0.00_ ;\-#,##0.00\ "/>
    <numFmt numFmtId="180" formatCode="_-* #,##0.000_р_._-;\-* #,##0.000_р_._-;_-* &quot;-&quot;??_р_._-;_-@_-"/>
    <numFmt numFmtId="181" formatCode="_-* #,##0.00_р_._-;\-* #,##0.00_р_._-;_-* \-??_р_._-;_-@_-"/>
    <numFmt numFmtId="182" formatCode="_-* #,##0_р_._-;\-* #,##0_р_._-;_-* \-??_р_._-;_-@_-"/>
    <numFmt numFmtId="183" formatCode="0.0000"/>
    <numFmt numFmtId="184" formatCode="0.000000"/>
    <numFmt numFmtId="185" formatCode="[$-FC19]d\ mmmm\ yyyy\ &quot;г.&quot;"/>
    <numFmt numFmtId="186" formatCode="dd/mm/yy;@"/>
    <numFmt numFmtId="187" formatCode="mmm/yyyy"/>
    <numFmt numFmtId="188" formatCode="#,##0.0000"/>
    <numFmt numFmtId="189" formatCode="0.0000000000"/>
    <numFmt numFmtId="190" formatCode="0.00000"/>
    <numFmt numFmtId="191" formatCode="0.00000000"/>
    <numFmt numFmtId="192" formatCode="#,##0_ ;\-#,##0\ "/>
    <numFmt numFmtId="193" formatCode="#,##0.00000000"/>
    <numFmt numFmtId="194" formatCode="#,##0.00000"/>
    <numFmt numFmtId="195" formatCode="#,##0.0000000"/>
    <numFmt numFmtId="196" formatCode="#,##0.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8"/>
      <name val="Calibri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8"/>
      <name val="Courier New"/>
      <family val="3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186" fontId="4" fillId="0" borderId="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91" fontId="4" fillId="0" borderId="0" xfId="0" applyNumberFormat="1" applyFont="1" applyFill="1" applyBorder="1" applyAlignment="1">
      <alignment wrapText="1"/>
    </xf>
    <xf numFmtId="191" fontId="5" fillId="0" borderId="0" xfId="0" applyNumberFormat="1" applyFont="1" applyFill="1" applyBorder="1" applyAlignment="1">
      <alignment horizontal="center" vertical="center"/>
    </xf>
    <xf numFmtId="191" fontId="5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" fontId="9" fillId="0" borderId="10" xfId="86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0" xfId="57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9" fillId="0" borderId="0" xfId="78" applyFont="1" applyFill="1" applyAlignment="1">
      <alignment horizontal="center" vertical="center" wrapText="1"/>
      <protection/>
    </xf>
    <xf numFmtId="0" fontId="9" fillId="0" borderId="0" xfId="78" applyFont="1" applyFill="1" applyAlignment="1">
      <alignment wrapText="1"/>
      <protection/>
    </xf>
    <xf numFmtId="0" fontId="9" fillId="0" borderId="0" xfId="78" applyFont="1" applyFill="1" applyAlignment="1">
      <alignment horizontal="center" wrapText="1"/>
      <protection/>
    </xf>
    <xf numFmtId="0" fontId="3" fillId="0" borderId="0" xfId="0" applyFont="1" applyFill="1" applyAlignment="1">
      <alignment/>
    </xf>
    <xf numFmtId="0" fontId="9" fillId="0" borderId="10" xfId="78" applyFont="1" applyFill="1" applyBorder="1" applyAlignment="1">
      <alignment horizontal="center" vertical="center" wrapText="1"/>
      <protection/>
    </xf>
    <xf numFmtId="0" fontId="9" fillId="0" borderId="0" xfId="78" applyFont="1" applyFill="1" applyBorder="1" applyAlignment="1">
      <alignment wrapText="1"/>
      <protection/>
    </xf>
    <xf numFmtId="0" fontId="10" fillId="0" borderId="10" xfId="78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92" fontId="9" fillId="0" borderId="10" xfId="86" applyNumberFormat="1" applyFont="1" applyFill="1" applyBorder="1" applyAlignment="1">
      <alignment horizontal="center" vertical="center"/>
    </xf>
    <xf numFmtId="43" fontId="9" fillId="0" borderId="10" xfId="86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4" fontId="10" fillId="0" borderId="10" xfId="86" applyNumberFormat="1" applyFont="1" applyFill="1" applyBorder="1" applyAlignment="1">
      <alignment horizontal="center" vertical="center"/>
    </xf>
    <xf numFmtId="4" fontId="10" fillId="0" borderId="0" xfId="78" applyNumberFormat="1" applyFont="1" applyFill="1" applyAlignment="1">
      <alignment vertical="center"/>
      <protection/>
    </xf>
    <xf numFmtId="0" fontId="9" fillId="0" borderId="0" xfId="78" applyFont="1" applyFill="1" applyAlignment="1">
      <alignment horizontal="left" wrapText="1"/>
      <protection/>
    </xf>
    <xf numFmtId="4" fontId="9" fillId="0" borderId="0" xfId="78" applyNumberFormat="1" applyFont="1" applyFill="1" applyAlignment="1">
      <alignment horizontal="left" wrapText="1"/>
      <protection/>
    </xf>
    <xf numFmtId="2" fontId="11" fillId="0" borderId="0" xfId="0" applyNumberFormat="1" applyFont="1" applyFill="1" applyAlignment="1">
      <alignment vertical="top"/>
    </xf>
    <xf numFmtId="4" fontId="9" fillId="0" borderId="0" xfId="0" applyNumberFormat="1" applyFont="1" applyFill="1" applyAlignment="1">
      <alignment horizontal="left" vertical="top"/>
    </xf>
    <xf numFmtId="4" fontId="10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0" xfId="78" applyNumberFormat="1" applyFont="1" applyFill="1" applyAlignment="1">
      <alignment horizontal="center" wrapText="1"/>
      <protection/>
    </xf>
    <xf numFmtId="0" fontId="10" fillId="0" borderId="0" xfId="0" applyFont="1" applyFill="1" applyAlignment="1">
      <alignment wrapText="1"/>
    </xf>
    <xf numFmtId="4" fontId="13" fillId="0" borderId="0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>
      <alignment horizontal="center" vertical="center" wrapText="1"/>
    </xf>
    <xf numFmtId="193" fontId="4" fillId="0" borderId="0" xfId="0" applyNumberFormat="1" applyFont="1" applyFill="1" applyBorder="1" applyAlignment="1">
      <alignment wrapText="1"/>
    </xf>
    <xf numFmtId="196" fontId="4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9" fillId="0" borderId="10" xfId="78" applyFont="1" applyFill="1" applyBorder="1" applyAlignment="1">
      <alignment horizontal="center" vertical="center" textRotation="90" wrapText="1"/>
      <protection/>
    </xf>
    <xf numFmtId="0" fontId="10" fillId="0" borderId="0" xfId="0" applyFont="1" applyFill="1" applyAlignment="1">
      <alignment horizontal="center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0" xfId="78" applyFont="1" applyFill="1" applyBorder="1" applyAlignment="1">
      <alignment horizontal="center" vertical="center" wrapText="1"/>
      <protection/>
    </xf>
    <xf numFmtId="0" fontId="9" fillId="0" borderId="10" xfId="78" applyFont="1" applyFill="1" applyBorder="1" applyAlignment="1">
      <alignment horizontal="center" vertical="center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4" xfId="55"/>
    <cellStyle name="Обычный 2" xfId="56"/>
    <cellStyle name="Обычный 2 3_Полный список!!!" xfId="57"/>
    <cellStyle name="Обычный 2 55" xfId="58"/>
    <cellStyle name="Обычный 21" xfId="59"/>
    <cellStyle name="Обычный 22" xfId="60"/>
    <cellStyle name="Обычный 26" xfId="61"/>
    <cellStyle name="Обычный 27" xfId="62"/>
    <cellStyle name="Обычный 28" xfId="63"/>
    <cellStyle name="Обычный 29" xfId="64"/>
    <cellStyle name="Обычный 3 2_Полный список!!!" xfId="65"/>
    <cellStyle name="Обычный 32" xfId="66"/>
    <cellStyle name="Обычный 33" xfId="67"/>
    <cellStyle name="Обычный 43" xfId="68"/>
    <cellStyle name="Обычный 46" xfId="69"/>
    <cellStyle name="Обычный 47" xfId="70"/>
    <cellStyle name="Обычный 53" xfId="71"/>
    <cellStyle name="Обычный 54" xfId="72"/>
    <cellStyle name="Обычный 55" xfId="73"/>
    <cellStyle name="Обычный 56" xfId="74"/>
    <cellStyle name="Обычный 6" xfId="75"/>
    <cellStyle name="Обычный 7" xfId="76"/>
    <cellStyle name="Обычный 9" xfId="77"/>
    <cellStyle name="Обычный_АПРЕЛЕВКА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tabSelected="1" zoomScalePageLayoutView="0" workbookViewId="0" topLeftCell="A1">
      <selection activeCell="W13" sqref="W13"/>
    </sheetView>
  </sheetViews>
  <sheetFormatPr defaultColWidth="9.140625" defaultRowHeight="15"/>
  <cols>
    <col min="1" max="1" width="3.28125" style="7" customWidth="1"/>
    <col min="2" max="2" width="14.8515625" style="7" customWidth="1"/>
    <col min="3" max="3" width="29.140625" style="7" customWidth="1"/>
    <col min="4" max="4" width="4.57421875" style="7" customWidth="1"/>
    <col min="5" max="5" width="4.7109375" style="7" customWidth="1"/>
    <col min="6" max="6" width="9.28125" style="16" customWidth="1"/>
    <col min="7" max="8" width="4.28125" style="7" customWidth="1"/>
    <col min="9" max="9" width="7.7109375" style="6" customWidth="1"/>
    <col min="10" max="10" width="8.8515625" style="6" customWidth="1"/>
    <col min="11" max="11" width="13.57421875" style="6" customWidth="1"/>
    <col min="12" max="12" width="6.421875" style="7" customWidth="1"/>
    <col min="13" max="13" width="5.00390625" style="7" customWidth="1"/>
    <col min="14" max="14" width="10.8515625" style="6" customWidth="1"/>
    <col min="15" max="15" width="10.57421875" style="6" customWidth="1"/>
    <col min="16" max="16" width="12.421875" style="6" customWidth="1"/>
    <col min="17" max="17" width="11.140625" style="6" customWidth="1"/>
    <col min="18" max="18" width="11.421875" style="6" customWidth="1"/>
    <col min="19" max="19" width="9.00390625" style="7" customWidth="1"/>
    <col min="20" max="20" width="7.140625" style="6" customWidth="1"/>
    <col min="21" max="21" width="7.8515625" style="22" customWidth="1"/>
    <col min="22" max="22" width="12.7109375" style="29" bestFit="1" customWidth="1"/>
    <col min="23" max="23" width="12.140625" style="29" bestFit="1" customWidth="1"/>
    <col min="24" max="24" width="9.140625" style="7" customWidth="1"/>
    <col min="25" max="25" width="10.00390625" style="7" bestFit="1" customWidth="1"/>
    <col min="26" max="16384" width="9.140625" style="7" customWidth="1"/>
  </cols>
  <sheetData>
    <row r="1" spans="18:21" ht="15">
      <c r="R1" s="34" t="s">
        <v>61</v>
      </c>
      <c r="S1" s="33"/>
      <c r="T1" s="33"/>
      <c r="U1" s="33"/>
    </row>
    <row r="2" spans="18:21" ht="15">
      <c r="R2" s="34" t="s">
        <v>41</v>
      </c>
      <c r="S2" s="33"/>
      <c r="T2" s="33"/>
      <c r="U2" s="33"/>
    </row>
    <row r="3" spans="18:21" ht="15">
      <c r="R3" s="34" t="s">
        <v>42</v>
      </c>
      <c r="S3" s="33"/>
      <c r="T3" s="33"/>
      <c r="U3" s="33"/>
    </row>
    <row r="4" spans="18:21" ht="15">
      <c r="R4" s="34" t="s">
        <v>68</v>
      </c>
      <c r="S4" s="33"/>
      <c r="T4" s="33"/>
      <c r="U4" s="33"/>
    </row>
    <row r="5" spans="18:21" ht="15">
      <c r="R5" s="34"/>
      <c r="S5" s="33"/>
      <c r="T5" s="33"/>
      <c r="U5" s="33"/>
    </row>
    <row r="6" spans="18:21" ht="15">
      <c r="R6" s="34" t="s">
        <v>62</v>
      </c>
      <c r="S6" s="33"/>
      <c r="T6" s="33"/>
      <c r="U6" s="33"/>
    </row>
    <row r="7" spans="18:21" ht="15">
      <c r="R7" s="34" t="s">
        <v>64</v>
      </c>
      <c r="S7" s="33"/>
      <c r="T7" s="33"/>
      <c r="U7" s="33"/>
    </row>
    <row r="8" spans="18:21" ht="15">
      <c r="R8" s="34" t="s">
        <v>65</v>
      </c>
      <c r="S8" s="33"/>
      <c r="T8" s="33"/>
      <c r="U8" s="33"/>
    </row>
    <row r="9" spans="18:21" ht="15">
      <c r="R9" s="34" t="s">
        <v>63</v>
      </c>
      <c r="S9" s="33"/>
      <c r="T9" s="33"/>
      <c r="U9" s="33"/>
    </row>
    <row r="10" spans="1:34" s="2" customFormat="1" ht="20.25" customHeight="1">
      <c r="A10" s="80" t="s">
        <v>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30"/>
      <c r="W10" s="3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2" customFormat="1" ht="24" customHeight="1">
      <c r="A11" s="86" t="s">
        <v>66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30"/>
      <c r="W11" s="30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21" ht="25.5" customHeight="1">
      <c r="A12" s="82" t="s">
        <v>0</v>
      </c>
      <c r="B12" s="82" t="s">
        <v>45</v>
      </c>
      <c r="C12" s="82" t="s">
        <v>2</v>
      </c>
      <c r="D12" s="82" t="s">
        <v>3</v>
      </c>
      <c r="E12" s="82"/>
      <c r="F12" s="84" t="s">
        <v>4</v>
      </c>
      <c r="G12" s="84" t="s">
        <v>5</v>
      </c>
      <c r="H12" s="84" t="s">
        <v>6</v>
      </c>
      <c r="I12" s="81" t="s">
        <v>7</v>
      </c>
      <c r="J12" s="87" t="s">
        <v>8</v>
      </c>
      <c r="K12" s="87"/>
      <c r="L12" s="84" t="s">
        <v>9</v>
      </c>
      <c r="M12" s="84" t="s">
        <v>10</v>
      </c>
      <c r="N12" s="87" t="s">
        <v>11</v>
      </c>
      <c r="O12" s="87"/>
      <c r="P12" s="87"/>
      <c r="Q12" s="87"/>
      <c r="R12" s="87"/>
      <c r="S12" s="85" t="s">
        <v>46</v>
      </c>
      <c r="T12" s="81" t="s">
        <v>12</v>
      </c>
      <c r="U12" s="88" t="s">
        <v>13</v>
      </c>
    </row>
    <row r="13" spans="1:21" ht="11.25">
      <c r="A13" s="82"/>
      <c r="B13" s="82"/>
      <c r="C13" s="82"/>
      <c r="D13" s="84" t="s">
        <v>14</v>
      </c>
      <c r="E13" s="84" t="s">
        <v>15</v>
      </c>
      <c r="F13" s="84"/>
      <c r="G13" s="84"/>
      <c r="H13" s="84"/>
      <c r="I13" s="81"/>
      <c r="J13" s="81" t="s">
        <v>16</v>
      </c>
      <c r="K13" s="81" t="s">
        <v>17</v>
      </c>
      <c r="L13" s="84"/>
      <c r="M13" s="84"/>
      <c r="N13" s="81" t="s">
        <v>18</v>
      </c>
      <c r="O13" s="87" t="s">
        <v>19</v>
      </c>
      <c r="P13" s="87"/>
      <c r="Q13" s="87"/>
      <c r="R13" s="87"/>
      <c r="S13" s="90"/>
      <c r="T13" s="81"/>
      <c r="U13" s="88"/>
    </row>
    <row r="14" spans="1:21" ht="129.75" customHeight="1">
      <c r="A14" s="82"/>
      <c r="B14" s="82"/>
      <c r="C14" s="82"/>
      <c r="D14" s="84"/>
      <c r="E14" s="84"/>
      <c r="F14" s="84"/>
      <c r="G14" s="84"/>
      <c r="H14" s="84"/>
      <c r="I14" s="81"/>
      <c r="J14" s="81"/>
      <c r="K14" s="81"/>
      <c r="L14" s="84"/>
      <c r="M14" s="84"/>
      <c r="N14" s="81"/>
      <c r="O14" s="4" t="s">
        <v>20</v>
      </c>
      <c r="P14" s="4" t="s">
        <v>21</v>
      </c>
      <c r="Q14" s="4" t="s">
        <v>22</v>
      </c>
      <c r="R14" s="4" t="s">
        <v>23</v>
      </c>
      <c r="S14" s="91"/>
      <c r="T14" s="81"/>
      <c r="U14" s="88"/>
    </row>
    <row r="15" spans="1:21" ht="15" customHeight="1">
      <c r="A15" s="83"/>
      <c r="B15" s="82"/>
      <c r="C15" s="82"/>
      <c r="D15" s="84"/>
      <c r="E15" s="84"/>
      <c r="F15" s="85"/>
      <c r="G15" s="85"/>
      <c r="H15" s="85"/>
      <c r="I15" s="9" t="s">
        <v>24</v>
      </c>
      <c r="J15" s="9" t="s">
        <v>24</v>
      </c>
      <c r="K15" s="9" t="s">
        <v>24</v>
      </c>
      <c r="L15" s="8" t="s">
        <v>25</v>
      </c>
      <c r="M15" s="84"/>
      <c r="N15" s="5" t="s">
        <v>26</v>
      </c>
      <c r="O15" s="5" t="s">
        <v>26</v>
      </c>
      <c r="P15" s="5"/>
      <c r="Q15" s="5" t="s">
        <v>26</v>
      </c>
      <c r="R15" s="5" t="s">
        <v>26</v>
      </c>
      <c r="S15" s="39" t="s">
        <v>27</v>
      </c>
      <c r="T15" s="5" t="s">
        <v>27</v>
      </c>
      <c r="U15" s="88"/>
    </row>
    <row r="16" spans="1:25" ht="22.5" customHeight="1">
      <c r="A16" s="3">
        <v>1</v>
      </c>
      <c r="B16" s="42" t="s">
        <v>37</v>
      </c>
      <c r="C16" s="35" t="s">
        <v>54</v>
      </c>
      <c r="D16" s="10">
        <v>1968</v>
      </c>
      <c r="E16" s="43"/>
      <c r="F16" s="3" t="s">
        <v>39</v>
      </c>
      <c r="G16" s="3">
        <v>9</v>
      </c>
      <c r="H16" s="3">
        <v>1</v>
      </c>
      <c r="I16" s="23">
        <v>3530.8</v>
      </c>
      <c r="J16" s="23">
        <v>3411</v>
      </c>
      <c r="K16" s="23">
        <v>1731.1</v>
      </c>
      <c r="L16" s="3">
        <v>141</v>
      </c>
      <c r="M16" s="10" t="s">
        <v>36</v>
      </c>
      <c r="N16" s="12">
        <v>4293600.165</v>
      </c>
      <c r="O16" s="12">
        <v>2039460</v>
      </c>
      <c r="P16" s="12">
        <v>1019730</v>
      </c>
      <c r="Q16" s="12">
        <f>P16</f>
        <v>1019730</v>
      </c>
      <c r="R16" s="12">
        <f>N16-O16-P16-Q16</f>
        <v>214680.16500000004</v>
      </c>
      <c r="S16" s="13">
        <f>N16/J16</f>
        <v>1258.751147757256</v>
      </c>
      <c r="T16" s="38"/>
      <c r="U16" s="20"/>
      <c r="V16" s="78"/>
      <c r="W16" s="78"/>
      <c r="Y16" s="32"/>
    </row>
    <row r="17" spans="1:25" ht="22.5" customHeight="1">
      <c r="A17" s="3">
        <v>2</v>
      </c>
      <c r="B17" s="42" t="s">
        <v>37</v>
      </c>
      <c r="C17" s="35" t="s">
        <v>55</v>
      </c>
      <c r="D17" s="10">
        <v>1968</v>
      </c>
      <c r="E17" s="43"/>
      <c r="F17" s="3" t="s">
        <v>39</v>
      </c>
      <c r="G17" s="3">
        <v>9</v>
      </c>
      <c r="H17" s="3">
        <v>1</v>
      </c>
      <c r="I17" s="23">
        <v>2937.4</v>
      </c>
      <c r="J17" s="23">
        <v>2773.1</v>
      </c>
      <c r="K17" s="23">
        <v>1786.3</v>
      </c>
      <c r="L17" s="3">
        <v>128</v>
      </c>
      <c r="M17" s="10" t="s">
        <v>36</v>
      </c>
      <c r="N17" s="12">
        <v>4665041.265000001</v>
      </c>
      <c r="O17" s="12">
        <v>2215895</v>
      </c>
      <c r="P17" s="12">
        <v>1107947</v>
      </c>
      <c r="Q17" s="12">
        <f aca="true" t="shared" si="0" ref="Q17:Q22">P17</f>
        <v>1107947</v>
      </c>
      <c r="R17" s="12">
        <f aca="true" t="shared" si="1" ref="R17:R22">N17-O17-P17-Q17</f>
        <v>233252.2650000006</v>
      </c>
      <c r="S17" s="13">
        <f>N17/J17+0.01</f>
        <v>1682.2577606288994</v>
      </c>
      <c r="T17" s="38"/>
      <c r="U17" s="20"/>
      <c r="V17" s="78"/>
      <c r="W17" s="79"/>
      <c r="Y17" s="32"/>
    </row>
    <row r="18" spans="1:25" ht="22.5" customHeight="1">
      <c r="A18" s="3">
        <v>3</v>
      </c>
      <c r="B18" s="42" t="s">
        <v>37</v>
      </c>
      <c r="C18" s="35" t="s">
        <v>56</v>
      </c>
      <c r="D18" s="10">
        <v>1978</v>
      </c>
      <c r="E18" s="43"/>
      <c r="F18" s="3" t="s">
        <v>39</v>
      </c>
      <c r="G18" s="3">
        <v>12</v>
      </c>
      <c r="H18" s="3">
        <v>1</v>
      </c>
      <c r="I18" s="23">
        <v>4422.3</v>
      </c>
      <c r="J18" s="23">
        <v>3858.4</v>
      </c>
      <c r="K18" s="23">
        <v>2742.7</v>
      </c>
      <c r="L18" s="3">
        <v>167</v>
      </c>
      <c r="M18" s="10" t="s">
        <v>36</v>
      </c>
      <c r="N18" s="12">
        <v>3993666.8499999996</v>
      </c>
      <c r="O18" s="12">
        <v>1896991</v>
      </c>
      <c r="P18" s="12">
        <v>948496</v>
      </c>
      <c r="Q18" s="12">
        <f t="shared" si="0"/>
        <v>948496</v>
      </c>
      <c r="R18" s="12">
        <f t="shared" si="1"/>
        <v>199683.84999999963</v>
      </c>
      <c r="S18" s="13">
        <f aca="true" t="shared" si="2" ref="S18:S23">N18/J18</f>
        <v>1035.0577571013891</v>
      </c>
      <c r="T18" s="38"/>
      <c r="U18" s="20"/>
      <c r="V18" s="78"/>
      <c r="W18" s="78"/>
      <c r="Y18" s="32"/>
    </row>
    <row r="19" spans="1:25" ht="22.5" customHeight="1">
      <c r="A19" s="3">
        <v>4</v>
      </c>
      <c r="B19" s="42" t="s">
        <v>37</v>
      </c>
      <c r="C19" s="35" t="s">
        <v>57</v>
      </c>
      <c r="D19" s="10">
        <v>1974</v>
      </c>
      <c r="E19" s="43"/>
      <c r="F19" s="3" t="s">
        <v>39</v>
      </c>
      <c r="G19" s="3">
        <v>12</v>
      </c>
      <c r="H19" s="3">
        <v>1</v>
      </c>
      <c r="I19" s="23">
        <v>4990.3</v>
      </c>
      <c r="J19" s="23">
        <v>4567.9</v>
      </c>
      <c r="K19" s="23">
        <v>2168.6</v>
      </c>
      <c r="L19" s="3">
        <v>188</v>
      </c>
      <c r="M19" s="10" t="s">
        <v>36</v>
      </c>
      <c r="N19" s="12">
        <v>4822047.8100000005</v>
      </c>
      <c r="O19" s="12">
        <v>2290472</v>
      </c>
      <c r="P19" s="12">
        <v>1145236</v>
      </c>
      <c r="Q19" s="12">
        <f t="shared" si="0"/>
        <v>1145236</v>
      </c>
      <c r="R19" s="12">
        <f t="shared" si="1"/>
        <v>241103.81000000052</v>
      </c>
      <c r="S19" s="13">
        <f t="shared" si="2"/>
        <v>1055.6377788480486</v>
      </c>
      <c r="T19" s="38"/>
      <c r="U19" s="20"/>
      <c r="V19" s="78"/>
      <c r="W19" s="78"/>
      <c r="Y19" s="32"/>
    </row>
    <row r="20" spans="1:25" ht="22.5" customHeight="1">
      <c r="A20" s="3">
        <v>5</v>
      </c>
      <c r="B20" s="35" t="s">
        <v>37</v>
      </c>
      <c r="C20" s="35" t="s">
        <v>43</v>
      </c>
      <c r="D20" s="36">
        <v>1979</v>
      </c>
      <c r="E20" s="3"/>
      <c r="F20" s="3" t="s">
        <v>39</v>
      </c>
      <c r="G20" s="3">
        <v>12</v>
      </c>
      <c r="H20" s="3">
        <v>1</v>
      </c>
      <c r="I20" s="40">
        <v>4059.1</v>
      </c>
      <c r="J20" s="40">
        <v>3895.8</v>
      </c>
      <c r="K20" s="41">
        <v>2841.6</v>
      </c>
      <c r="L20" s="3">
        <v>156</v>
      </c>
      <c r="M20" s="3" t="s">
        <v>36</v>
      </c>
      <c r="N20" s="23">
        <v>4361563.78</v>
      </c>
      <c r="O20" s="12">
        <v>2071742</v>
      </c>
      <c r="P20" s="12">
        <v>1035871</v>
      </c>
      <c r="Q20" s="12">
        <f t="shared" si="0"/>
        <v>1035871</v>
      </c>
      <c r="R20" s="12">
        <f t="shared" si="1"/>
        <v>218079.78000000026</v>
      </c>
      <c r="S20" s="13">
        <f t="shared" si="2"/>
        <v>1119.5553621849172</v>
      </c>
      <c r="T20" s="5"/>
      <c r="U20" s="20"/>
      <c r="V20" s="78"/>
      <c r="W20" s="78"/>
      <c r="Y20" s="32"/>
    </row>
    <row r="21" spans="1:25" ht="22.5" customHeight="1">
      <c r="A21" s="3">
        <v>6</v>
      </c>
      <c r="B21" s="35" t="s">
        <v>37</v>
      </c>
      <c r="C21" s="11" t="s">
        <v>44</v>
      </c>
      <c r="D21" s="3">
        <v>1966</v>
      </c>
      <c r="E21" s="14"/>
      <c r="F21" s="3" t="s">
        <v>40</v>
      </c>
      <c r="G21" s="3">
        <v>5</v>
      </c>
      <c r="H21" s="3">
        <v>5</v>
      </c>
      <c r="I21" s="40">
        <v>4446.4</v>
      </c>
      <c r="J21" s="40">
        <v>3385.6</v>
      </c>
      <c r="K21" s="40">
        <v>3385.6</v>
      </c>
      <c r="L21" s="3">
        <v>142</v>
      </c>
      <c r="M21" s="10" t="s">
        <v>36</v>
      </c>
      <c r="N21" s="23">
        <v>1568851.2799999998</v>
      </c>
      <c r="O21" s="12">
        <v>745204</v>
      </c>
      <c r="P21" s="12">
        <v>372602</v>
      </c>
      <c r="Q21" s="12">
        <f t="shared" si="0"/>
        <v>372602</v>
      </c>
      <c r="R21" s="12">
        <f t="shared" si="1"/>
        <v>78443.2799999998</v>
      </c>
      <c r="S21" s="13">
        <f t="shared" si="2"/>
        <v>463.3894376181474</v>
      </c>
      <c r="T21" s="5"/>
      <c r="U21" s="20"/>
      <c r="V21" s="78"/>
      <c r="W21" s="78"/>
      <c r="Y21" s="32"/>
    </row>
    <row r="22" spans="1:25" ht="22.5" customHeight="1">
      <c r="A22" s="3">
        <v>7</v>
      </c>
      <c r="B22" s="35" t="s">
        <v>37</v>
      </c>
      <c r="C22" s="11" t="s">
        <v>38</v>
      </c>
      <c r="D22" s="3">
        <v>1991</v>
      </c>
      <c r="E22" s="14"/>
      <c r="F22" s="3" t="s">
        <v>39</v>
      </c>
      <c r="G22" s="3">
        <v>10</v>
      </c>
      <c r="H22" s="3">
        <v>6</v>
      </c>
      <c r="I22" s="23">
        <v>12334.7</v>
      </c>
      <c r="J22" s="23">
        <v>10542.7</v>
      </c>
      <c r="K22" s="23">
        <v>8233.7</v>
      </c>
      <c r="L22" s="3">
        <v>619</v>
      </c>
      <c r="M22" s="10" t="s">
        <v>36</v>
      </c>
      <c r="N22" s="23">
        <v>10077666.14</v>
      </c>
      <c r="O22" s="12">
        <v>4786890</v>
      </c>
      <c r="P22" s="12">
        <v>2393446</v>
      </c>
      <c r="Q22" s="12">
        <f t="shared" si="0"/>
        <v>2393446</v>
      </c>
      <c r="R22" s="12">
        <f t="shared" si="1"/>
        <v>503884.1400000006</v>
      </c>
      <c r="S22" s="13">
        <f t="shared" si="2"/>
        <v>955.8904398304039</v>
      </c>
      <c r="T22" s="5"/>
      <c r="U22" s="20"/>
      <c r="V22" s="78"/>
      <c r="W22" s="78"/>
      <c r="Y22" s="32"/>
    </row>
    <row r="23" spans="1:23" s="15" customFormat="1" ht="14.25" customHeight="1">
      <c r="A23" s="17"/>
      <c r="B23" s="17"/>
      <c r="C23" s="89" t="s">
        <v>35</v>
      </c>
      <c r="D23" s="89"/>
      <c r="E23" s="89"/>
      <c r="F23" s="17">
        <v>7</v>
      </c>
      <c r="G23" s="17"/>
      <c r="H23" s="17"/>
      <c r="I23" s="24">
        <f>SUM(I16:I22)</f>
        <v>36721</v>
      </c>
      <c r="J23" s="24">
        <f>SUM(J16:J22)</f>
        <v>32434.5</v>
      </c>
      <c r="K23" s="24">
        <f>SUM(K16:K22)</f>
        <v>22889.6</v>
      </c>
      <c r="L23" s="25">
        <f>SUM(L16:L22)</f>
        <v>1541</v>
      </c>
      <c r="M23" s="17"/>
      <c r="N23" s="19">
        <f>SUM(N16:N22)</f>
        <v>33782437.29000001</v>
      </c>
      <c r="O23" s="19">
        <f>SUM(O16:O22)</f>
        <v>16046654</v>
      </c>
      <c r="P23" s="19">
        <f>SUM(P16:P22)</f>
        <v>8023328</v>
      </c>
      <c r="Q23" s="19">
        <f>SUM(Q16:Q22)</f>
        <v>8023328</v>
      </c>
      <c r="R23" s="19">
        <f>SUM(R16:R22)</f>
        <v>1689127.2900000014</v>
      </c>
      <c r="S23" s="26">
        <f t="shared" si="2"/>
        <v>1041.5587504046619</v>
      </c>
      <c r="T23" s="18"/>
      <c r="U23" s="21"/>
      <c r="V23" s="31"/>
      <c r="W23" s="31"/>
    </row>
    <row r="24" spans="1:23" s="15" customFormat="1" ht="14.25" customHeight="1">
      <c r="A24" s="72"/>
      <c r="B24" s="72"/>
      <c r="C24" s="73"/>
      <c r="D24" s="73"/>
      <c r="E24" s="73"/>
      <c r="F24" s="72"/>
      <c r="G24" s="72"/>
      <c r="H24" s="72"/>
      <c r="I24" s="74"/>
      <c r="J24" s="74"/>
      <c r="K24" s="74"/>
      <c r="L24" s="75"/>
      <c r="M24" s="72"/>
      <c r="N24" s="23">
        <v>33782437.29</v>
      </c>
      <c r="O24" s="23">
        <v>16046654</v>
      </c>
      <c r="P24" s="23">
        <v>8023328</v>
      </c>
      <c r="Q24" s="23">
        <v>8023328</v>
      </c>
      <c r="R24" s="23">
        <v>1689127.29</v>
      </c>
      <c r="S24" s="19"/>
      <c r="T24" s="76"/>
      <c r="U24" s="77"/>
      <c r="V24" s="31"/>
      <c r="W24" s="31"/>
    </row>
    <row r="25" spans="1:23" s="15" customFormat="1" ht="14.25" customHeight="1">
      <c r="A25" s="72"/>
      <c r="B25" s="72"/>
      <c r="C25" s="73"/>
      <c r="D25" s="73"/>
      <c r="E25" s="73"/>
      <c r="F25" s="72"/>
      <c r="G25" s="72"/>
      <c r="H25" s="72"/>
      <c r="I25" s="74"/>
      <c r="J25" s="74"/>
      <c r="K25" s="74"/>
      <c r="L25" s="75"/>
      <c r="M25" s="72"/>
      <c r="N25" s="23">
        <f>N23-N24</f>
        <v>0</v>
      </c>
      <c r="O25" s="23">
        <f>O23-O24</f>
        <v>0</v>
      </c>
      <c r="P25" s="23">
        <f>P23-P24</f>
        <v>0</v>
      </c>
      <c r="Q25" s="23">
        <f>Q23-Q24</f>
        <v>0</v>
      </c>
      <c r="R25" s="23">
        <f>R23-R24</f>
        <v>0</v>
      </c>
      <c r="S25" s="19"/>
      <c r="T25" s="76"/>
      <c r="U25" s="77"/>
      <c r="V25" s="31"/>
      <c r="W25" s="31"/>
    </row>
    <row r="26" ht="11.25">
      <c r="O26" s="71"/>
    </row>
    <row r="27" spans="15:19" ht="11.25">
      <c r="O27" s="70"/>
      <c r="P27" s="27"/>
      <c r="Q27" s="27"/>
      <c r="R27" s="27"/>
      <c r="S27" s="28"/>
    </row>
  </sheetData>
  <sheetProtection/>
  <mergeCells count="24">
    <mergeCell ref="B12:B15"/>
    <mergeCell ref="C23:E23"/>
    <mergeCell ref="T12:T14"/>
    <mergeCell ref="S12:S14"/>
    <mergeCell ref="O13:R13"/>
    <mergeCell ref="M12:M15"/>
    <mergeCell ref="N12:R12"/>
    <mergeCell ref="U12:U15"/>
    <mergeCell ref="D13:D15"/>
    <mergeCell ref="E13:E15"/>
    <mergeCell ref="J13:J14"/>
    <mergeCell ref="K13:K14"/>
    <mergeCell ref="L12:L14"/>
    <mergeCell ref="G12:G15"/>
    <mergeCell ref="A10:U10"/>
    <mergeCell ref="N13:N14"/>
    <mergeCell ref="A12:A15"/>
    <mergeCell ref="C12:C15"/>
    <mergeCell ref="F12:F15"/>
    <mergeCell ref="A11:U11"/>
    <mergeCell ref="D12:E12"/>
    <mergeCell ref="H12:H15"/>
    <mergeCell ref="I12:I14"/>
    <mergeCell ref="J12:K12"/>
  </mergeCells>
  <conditionalFormatting sqref="W16:W22">
    <cfRule type="cellIs" priority="2" dxfId="2" operator="greaterThanOrEqual" stopIfTrue="1">
      <formula>0.1308</formula>
    </cfRule>
  </conditionalFormatting>
  <conditionalFormatting sqref="V16:V22">
    <cfRule type="cellIs" priority="1" dxfId="2" operator="greaterThanOrEqual" stopIfTrue="1">
      <formula>0.05</formula>
    </cfRule>
  </conditionalFormatting>
  <printOptions/>
  <pageMargins left="0.2755905511811024" right="0.15748031496062992" top="0.82" bottom="0.2362204724409449" header="0.2755905511811024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zoomScale="75" zoomScaleNormal="75" zoomScalePageLayoutView="0" workbookViewId="0" topLeftCell="A1">
      <selection activeCell="A1" sqref="A1:O15"/>
    </sheetView>
  </sheetViews>
  <sheetFormatPr defaultColWidth="9.140625" defaultRowHeight="15"/>
  <cols>
    <col min="1" max="1" width="5.8515625" style="44" customWidth="1"/>
    <col min="2" max="2" width="36.57421875" style="45" customWidth="1"/>
    <col min="3" max="3" width="17.7109375" style="46" customWidth="1"/>
    <col min="4" max="4" width="16.28125" style="46" customWidth="1"/>
    <col min="5" max="5" width="17.140625" style="46" customWidth="1"/>
    <col min="6" max="6" width="11.8515625" style="46" customWidth="1"/>
    <col min="7" max="7" width="16.140625" style="46" customWidth="1"/>
    <col min="8" max="8" width="7.28125" style="44" customWidth="1"/>
    <col min="9" max="9" width="8.57421875" style="46" customWidth="1"/>
    <col min="10" max="10" width="11.8515625" style="46" customWidth="1"/>
    <col min="11" max="11" width="11.57421875" style="46" customWidth="1"/>
    <col min="12" max="12" width="14.00390625" style="46" customWidth="1"/>
    <col min="13" max="13" width="18.00390625" style="46" customWidth="1"/>
    <col min="14" max="14" width="11.140625" style="46" customWidth="1"/>
    <col min="15" max="15" width="10.57421875" style="46" customWidth="1"/>
    <col min="16" max="18" width="9.140625" style="47" customWidth="1"/>
    <col min="19" max="16384" width="9.140625" style="45" customWidth="1"/>
  </cols>
  <sheetData>
    <row r="1" spans="1:30" s="2" customFormat="1" ht="20.25" customHeight="1">
      <c r="A1" s="93" t="s">
        <v>60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69"/>
      <c r="Q1" s="69"/>
      <c r="R1" s="30"/>
      <c r="S1" s="30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28" s="2" customFormat="1" ht="36" customHeight="1">
      <c r="A2" s="94" t="s">
        <v>67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30"/>
      <c r="Q2" s="30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15" s="49" customFormat="1" ht="60" customHeight="1">
      <c r="A3" s="96" t="s">
        <v>0</v>
      </c>
      <c r="B3" s="96" t="s">
        <v>2</v>
      </c>
      <c r="C3" s="92" t="s">
        <v>28</v>
      </c>
      <c r="D3" s="92" t="s">
        <v>59</v>
      </c>
      <c r="E3" s="92" t="s">
        <v>47</v>
      </c>
      <c r="F3" s="92" t="s">
        <v>29</v>
      </c>
      <c r="G3" s="92"/>
      <c r="H3" s="92" t="s">
        <v>30</v>
      </c>
      <c r="I3" s="92"/>
      <c r="J3" s="92" t="s">
        <v>31</v>
      </c>
      <c r="K3" s="92"/>
      <c r="L3" s="92" t="s">
        <v>32</v>
      </c>
      <c r="M3" s="92"/>
      <c r="N3" s="92" t="s">
        <v>48</v>
      </c>
      <c r="O3" s="92" t="s">
        <v>49</v>
      </c>
    </row>
    <row r="4" spans="1:15" s="49" customFormat="1" ht="146.25" customHeight="1">
      <c r="A4" s="96"/>
      <c r="B4" s="96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5" s="49" customFormat="1" ht="24" customHeight="1">
      <c r="A5" s="96"/>
      <c r="B5" s="96"/>
      <c r="C5" s="48" t="s">
        <v>26</v>
      </c>
      <c r="D5" s="48" t="s">
        <v>26</v>
      </c>
      <c r="E5" s="48" t="s">
        <v>26</v>
      </c>
      <c r="F5" s="48" t="s">
        <v>33</v>
      </c>
      <c r="G5" s="48" t="s">
        <v>26</v>
      </c>
      <c r="H5" s="48" t="s">
        <v>34</v>
      </c>
      <c r="I5" s="48" t="s">
        <v>26</v>
      </c>
      <c r="J5" s="48" t="s">
        <v>33</v>
      </c>
      <c r="K5" s="48" t="s">
        <v>26</v>
      </c>
      <c r="L5" s="48" t="s">
        <v>33</v>
      </c>
      <c r="M5" s="48" t="s">
        <v>26</v>
      </c>
      <c r="N5" s="48" t="s">
        <v>26</v>
      </c>
      <c r="O5" s="48" t="s">
        <v>26</v>
      </c>
    </row>
    <row r="6" spans="1:15" s="49" customFormat="1" ht="24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  <c r="L6" s="50">
        <v>12</v>
      </c>
      <c r="M6" s="50">
        <v>13</v>
      </c>
      <c r="N6" s="50">
        <v>14</v>
      </c>
      <c r="O6" s="50">
        <v>15</v>
      </c>
    </row>
    <row r="7" spans="1:15" s="54" customFormat="1" ht="24.75" customHeight="1">
      <c r="A7" s="51"/>
      <c r="B7" s="52" t="s">
        <v>50</v>
      </c>
      <c r="C7" s="51"/>
      <c r="D7" s="51"/>
      <c r="E7" s="65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s="54" customFormat="1" ht="24.75" customHeight="1">
      <c r="A8" s="53">
        <v>1</v>
      </c>
      <c r="B8" s="55" t="s">
        <v>54</v>
      </c>
      <c r="C8" s="37">
        <f>D8+E8+G8+M8</f>
        <v>4293600.165</v>
      </c>
      <c r="D8" s="66">
        <v>1414959.84</v>
      </c>
      <c r="E8" s="66">
        <v>344008</v>
      </c>
      <c r="F8" s="66"/>
      <c r="G8" s="66"/>
      <c r="H8" s="56"/>
      <c r="I8" s="37"/>
      <c r="J8" s="57"/>
      <c r="K8" s="57"/>
      <c r="L8" s="57">
        <v>1248</v>
      </c>
      <c r="M8" s="57">
        <v>2534632.325</v>
      </c>
      <c r="N8" s="53" t="s">
        <v>58</v>
      </c>
      <c r="O8" s="53" t="s">
        <v>58</v>
      </c>
    </row>
    <row r="9" spans="1:15" s="54" customFormat="1" ht="24.75" customHeight="1">
      <c r="A9" s="53">
        <v>2</v>
      </c>
      <c r="B9" s="55" t="s">
        <v>55</v>
      </c>
      <c r="C9" s="37">
        <f aca="true" t="shared" si="0" ref="C9:C14">D9+E9+G9+M9</f>
        <v>4665041.265000001</v>
      </c>
      <c r="D9" s="66">
        <v>1467320</v>
      </c>
      <c r="E9" s="66">
        <v>347502</v>
      </c>
      <c r="F9" s="66"/>
      <c r="G9" s="66"/>
      <c r="H9" s="56"/>
      <c r="I9" s="37"/>
      <c r="J9" s="57"/>
      <c r="K9" s="57"/>
      <c r="L9" s="57">
        <v>1288.1</v>
      </c>
      <c r="M9" s="57">
        <v>2850219.265</v>
      </c>
      <c r="N9" s="53" t="s">
        <v>58</v>
      </c>
      <c r="O9" s="53" t="s">
        <v>58</v>
      </c>
    </row>
    <row r="10" spans="1:15" s="54" customFormat="1" ht="24.75" customHeight="1">
      <c r="A10" s="53">
        <v>3</v>
      </c>
      <c r="B10" s="55" t="s">
        <v>56</v>
      </c>
      <c r="C10" s="37">
        <f t="shared" si="0"/>
        <v>3993666.8499999996</v>
      </c>
      <c r="D10" s="66">
        <v>1041701.32</v>
      </c>
      <c r="E10" s="66"/>
      <c r="F10" s="66"/>
      <c r="G10" s="66"/>
      <c r="H10" s="66"/>
      <c r="I10" s="66"/>
      <c r="J10" s="56"/>
      <c r="K10" s="37"/>
      <c r="L10" s="57">
        <v>3172.9</v>
      </c>
      <c r="M10" s="57">
        <v>2951965.53</v>
      </c>
      <c r="N10" s="53" t="s">
        <v>58</v>
      </c>
      <c r="O10" s="53" t="s">
        <v>58</v>
      </c>
    </row>
    <row r="11" spans="1:15" s="54" customFormat="1" ht="24.75" customHeight="1">
      <c r="A11" s="53">
        <v>4</v>
      </c>
      <c r="B11" s="55" t="s">
        <v>57</v>
      </c>
      <c r="C11" s="37">
        <f t="shared" si="0"/>
        <v>4822047.8100000005</v>
      </c>
      <c r="D11" s="66">
        <v>1694875.27</v>
      </c>
      <c r="E11" s="66">
        <v>380098</v>
      </c>
      <c r="F11" s="66"/>
      <c r="G11" s="53"/>
      <c r="H11" s="66"/>
      <c r="I11" s="66"/>
      <c r="J11" s="56"/>
      <c r="K11" s="37"/>
      <c r="L11" s="57">
        <v>3232.7</v>
      </c>
      <c r="M11" s="57">
        <v>2747074.54</v>
      </c>
      <c r="N11" s="53" t="s">
        <v>58</v>
      </c>
      <c r="O11" s="53" t="s">
        <v>58</v>
      </c>
    </row>
    <row r="12" spans="1:15" s="58" customFormat="1" ht="24" customHeight="1">
      <c r="A12" s="53">
        <v>5</v>
      </c>
      <c r="B12" s="55" t="s">
        <v>43</v>
      </c>
      <c r="C12" s="37">
        <f t="shared" si="0"/>
        <v>4361563.78</v>
      </c>
      <c r="D12" s="66">
        <v>3250302.37</v>
      </c>
      <c r="E12" s="66">
        <v>378251</v>
      </c>
      <c r="F12" s="66">
        <v>514</v>
      </c>
      <c r="G12" s="66">
        <v>733010.41</v>
      </c>
      <c r="H12" s="56"/>
      <c r="I12" s="37"/>
      <c r="J12" s="57"/>
      <c r="K12" s="57"/>
      <c r="L12" s="57"/>
      <c r="M12" s="57"/>
      <c r="N12" s="67" t="s">
        <v>58</v>
      </c>
      <c r="O12" s="67" t="s">
        <v>58</v>
      </c>
    </row>
    <row r="13" spans="1:15" s="58" customFormat="1" ht="24" customHeight="1">
      <c r="A13" s="53">
        <v>6</v>
      </c>
      <c r="B13" s="55" t="s">
        <v>51</v>
      </c>
      <c r="C13" s="37">
        <f t="shared" si="0"/>
        <v>1568851.2799999998</v>
      </c>
      <c r="D13" s="66">
        <v>415030.89</v>
      </c>
      <c r="E13" s="67"/>
      <c r="F13" s="66">
        <v>855.62</v>
      </c>
      <c r="G13" s="66">
        <v>1153820.39</v>
      </c>
      <c r="H13" s="53"/>
      <c r="I13" s="37"/>
      <c r="J13" s="51"/>
      <c r="K13" s="51"/>
      <c r="L13" s="51"/>
      <c r="M13" s="51"/>
      <c r="N13" s="67" t="s">
        <v>58</v>
      </c>
      <c r="O13" s="67" t="s">
        <v>58</v>
      </c>
    </row>
    <row r="14" spans="1:15" s="58" customFormat="1" ht="24" customHeight="1">
      <c r="A14" s="53">
        <v>7</v>
      </c>
      <c r="B14" s="55" t="s">
        <v>52</v>
      </c>
      <c r="C14" s="37">
        <f t="shared" si="0"/>
        <v>10077666.14</v>
      </c>
      <c r="D14" s="66">
        <v>7225837.67</v>
      </c>
      <c r="E14" s="67">
        <v>554240</v>
      </c>
      <c r="F14" s="66">
        <v>1809</v>
      </c>
      <c r="G14" s="66">
        <v>2297588.47</v>
      </c>
      <c r="H14" s="56"/>
      <c r="I14" s="37"/>
      <c r="J14" s="57"/>
      <c r="K14" s="57"/>
      <c r="L14" s="57"/>
      <c r="M14" s="57"/>
      <c r="N14" s="67" t="s">
        <v>58</v>
      </c>
      <c r="O14" s="67" t="s">
        <v>58</v>
      </c>
    </row>
    <row r="15" spans="1:15" s="60" customFormat="1" ht="48" customHeight="1">
      <c r="A15" s="95" t="s">
        <v>53</v>
      </c>
      <c r="B15" s="95"/>
      <c r="C15" s="59">
        <f>SUM(C8:C14)</f>
        <v>33782437.29000001</v>
      </c>
      <c r="D15" s="59">
        <f aca="true" t="shared" si="1" ref="D15:O15">SUM(D8:D14)</f>
        <v>16510027.360000001</v>
      </c>
      <c r="E15" s="59">
        <f t="shared" si="1"/>
        <v>2004099</v>
      </c>
      <c r="F15" s="59">
        <f t="shared" si="1"/>
        <v>3178.62</v>
      </c>
      <c r="G15" s="59">
        <f t="shared" si="1"/>
        <v>4184419.27</v>
      </c>
      <c r="H15" s="59">
        <f t="shared" si="1"/>
        <v>0</v>
      </c>
      <c r="I15" s="59">
        <f t="shared" si="1"/>
        <v>0</v>
      </c>
      <c r="J15" s="59">
        <f t="shared" si="1"/>
        <v>0</v>
      </c>
      <c r="K15" s="59">
        <f t="shared" si="1"/>
        <v>0</v>
      </c>
      <c r="L15" s="59">
        <f t="shared" si="1"/>
        <v>8941.7</v>
      </c>
      <c r="M15" s="59">
        <f t="shared" si="1"/>
        <v>11083891.66</v>
      </c>
      <c r="N15" s="59">
        <f t="shared" si="1"/>
        <v>0</v>
      </c>
      <c r="O15" s="59">
        <f t="shared" si="1"/>
        <v>0</v>
      </c>
    </row>
    <row r="16" spans="17:18" ht="15">
      <c r="Q16" s="45"/>
      <c r="R16" s="45"/>
    </row>
    <row r="19" ht="15">
      <c r="C19" s="68"/>
    </row>
    <row r="20" ht="15">
      <c r="G20" s="61"/>
    </row>
    <row r="21" ht="15">
      <c r="G21" s="62"/>
    </row>
    <row r="22" spans="3:8" ht="15">
      <c r="C22" s="62"/>
      <c r="G22" s="62"/>
      <c r="H22" s="63"/>
    </row>
    <row r="23" spans="3:7" ht="15">
      <c r="C23" s="64"/>
      <c r="D23" s="63"/>
      <c r="E23" s="63"/>
      <c r="G23" s="62"/>
    </row>
    <row r="24" spans="3:7" ht="15">
      <c r="C24" s="62"/>
      <c r="G24" s="62"/>
    </row>
    <row r="25" spans="3:7" ht="15">
      <c r="C25" s="62"/>
      <c r="G25" s="62"/>
    </row>
  </sheetData>
  <sheetProtection/>
  <mergeCells count="14">
    <mergeCell ref="A15:B15"/>
    <mergeCell ref="A3:A5"/>
    <mergeCell ref="B3:B5"/>
    <mergeCell ref="C3:C4"/>
    <mergeCell ref="L3:M4"/>
    <mergeCell ref="A1:O1"/>
    <mergeCell ref="A2:O2"/>
    <mergeCell ref="N3:N4"/>
    <mergeCell ref="O3:O4"/>
    <mergeCell ref="F3:G4"/>
    <mergeCell ref="D3:D4"/>
    <mergeCell ref="E3:E4"/>
    <mergeCell ref="H3:I4"/>
    <mergeCell ref="J3:K4"/>
  </mergeCells>
  <printOptions/>
  <pageMargins left="0.2362204724409449" right="0.1968503937007874" top="0.69" bottom="0.7480314960629921" header="0.46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Говричева А.В.</cp:lastModifiedBy>
  <cp:lastPrinted>2012-05-23T14:21:25Z</cp:lastPrinted>
  <dcterms:created xsi:type="dcterms:W3CDTF">2008-03-06T07:48:51Z</dcterms:created>
  <dcterms:modified xsi:type="dcterms:W3CDTF">2012-11-07T06:55:08Z</dcterms:modified>
  <cp:category/>
  <cp:version/>
  <cp:contentType/>
  <cp:contentStatus/>
</cp:coreProperties>
</file>