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2 2019-2020" sheetId="1" r:id="rId1"/>
  </sheets>
  <definedNames>
    <definedName name="_xlnm.Print_Titles" localSheetId="0">'прил-2 2019-2020'!$10:$10</definedName>
  </definedNames>
  <calcPr fullCalcOnLoad="1"/>
</workbook>
</file>

<file path=xl/sharedStrings.xml><?xml version="1.0" encoding="utf-8"?>
<sst xmlns="http://schemas.openxmlformats.org/spreadsheetml/2006/main" count="65" uniqueCount="65">
  <si>
    <t>1 00 00000 00 0000 000</t>
  </si>
  <si>
    <t>1 08 00000 00 0000 000</t>
  </si>
  <si>
    <t>2 02 00000 00 0000 000</t>
  </si>
  <si>
    <t>Единый налог на вмененный доход для отдельных видов деятельности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</si>
  <si>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</si>
  <si>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</si>
  <si>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</si>
  <si>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</si>
  <si>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</si>
  <si>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</si>
  <si>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</si>
  <si>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</si>
  <si>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</si>
  <si>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</si>
  <si>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</si>
  <si>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</si>
  <si>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</si>
  <si>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</si>
  <si>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</si>
  <si>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</si>
  <si>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</si>
  <si>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</si>
  <si>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</si>
  <si>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</si>
  <si>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</si>
  <si>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</si>
  <si>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</si>
  <si>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</si>
  <si>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ВСЕГО ДОХОДОВ</t>
  </si>
  <si>
    <t>Субвенции  бюджетам субъектов Российской Федерации и муниципальных образований</t>
  </si>
  <si>
    <t xml:space="preserve">ГОСУДАРСТВЕННАЯ ПОШЛИНА </t>
  </si>
  <si>
    <t>2 00 00000 00 0000 000</t>
  </si>
  <si>
    <t xml:space="preserve">БЕЗВОЗМЕЗДНЫЕ ПОСТУПЛЕНИЯ </t>
  </si>
  <si>
    <t>1 05 01000 00 0000 110</t>
  </si>
  <si>
    <t>1 03 00000 00 0000 000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</si>
  <si>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</si>
  <si>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</si>
  <si>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</si>
  <si>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</si>
  <si>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</si>
  <si>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Субсидии  бюджетам субъектов  Российской Федерации и муниципальных образований (межбюджетные субсидии)</t>
  </si>
  <si>
    <t>Налог, взимаемый в связи с применением упрощенной системы налогообложения</t>
  </si>
  <si>
    <t>113 00000 00 0000 000</t>
  </si>
  <si>
    <t xml:space="preserve">1 05 03000 02 0000 110 </t>
  </si>
  <si>
    <t>Единый сельскохозяйственный налог</t>
  </si>
  <si>
    <t>Возврат остатков субсидий. Субвенций и иных межбюджетных трансфертов, имеющих целевое назначение, прошлых лет</t>
  </si>
  <si>
    <t>2 19 60010 04 0000 150</t>
  </si>
  <si>
    <t>2 02 30000 00 0000 150</t>
  </si>
  <si>
    <t>2 02 20000 00 0000 150</t>
  </si>
  <si>
    <t>Темп роста 2024 года к 2023 году, %</t>
  </si>
  <si>
    <t>2 02 49999 04 0000 150</t>
  </si>
  <si>
    <t>2 02 10000 00 0000 000</t>
  </si>
  <si>
    <t>Дотации бюджетам бюджетной системы Российской Федерации</t>
  </si>
  <si>
    <t>2 07 04000 00 0000150</t>
  </si>
  <si>
    <t>Прочие безвозмездные поступления в бюджеты городских округов</t>
  </si>
  <si>
    <t>Иные  межбюджетные трансферты</t>
  </si>
  <si>
    <t>Факт 
2021 года</t>
  </si>
  <si>
    <t>Уточненный план 2022 года</t>
  </si>
  <si>
    <t>Ожидаемое исполнение 2022 года                      тыс. руб.</t>
  </si>
  <si>
    <t>Прогноз 
2023 год                          тыс. руб.</t>
  </si>
  <si>
    <t>Темп роста 2023 года              к ожидаемому исполнению 2022 года, %</t>
  </si>
  <si>
    <t>Прогноз 
2024 год                              тыс. руб.</t>
  </si>
  <si>
    <t>Прогноз 
2025 год                        тыс. руб.</t>
  </si>
  <si>
    <t>Темп роста 2025 года к 2024 году, %</t>
  </si>
  <si>
    <t>ДОХОДЫ ОТ ОКАЗАНИЯ УСЛУГ И КОМПЕНСАЦИИ ЗАТРАТ ГОСУДАРСТВА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</si>
</sst>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  <numFmt numFmtId="178" formatCode="0.0%"/>
    <numFmt numFmtId="179" formatCode="[&gt;=50]#,##0.0,;[Red][&lt;=-50]\-#,##0.0,;#,##0.0,"/>
    <numFmt numFmtId="180" formatCode="[$-FC19]d\ mmmm\ yyyy\ &quot;г.&quot;"/>
    <numFmt numFmtId="181" formatCode="[&gt;=5]#,##0.00,;[Red][&lt;=-5]\-#,##0.00,;#,##0.00,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left" vertical="center" wrapText="1"/>
    </xf>
    <xf numFmtId="172" fontId="4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left" vertical="top" wrapText="1"/>
    </xf>
    <xf numFmtId="172" fontId="3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left" vertical="top" wrapText="1"/>
    </xf>
    <xf numFmtId="172" fontId="3" fillId="33" borderId="15" xfId="0" applyNumberFormat="1" applyFont="1" applyFill="1" applyBorder="1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4" fontId="3" fillId="16" borderId="15" xfId="0" applyNumberFormat="1" applyFont="1" applyFill="1" applyBorder="1" applyAlignment="1">
      <alignment horizontal="center" vertical="center" wrapText="1"/>
    </xf>
    <xf numFmtId="4" fontId="3" fillId="10" borderId="26" xfId="0" applyNumberFormat="1" applyFont="1" applyFill="1" applyBorder="1" applyAlignment="1">
      <alignment horizontal="center" vertical="center" wrapText="1"/>
    </xf>
    <xf numFmtId="4" fontId="46" fillId="10" borderId="27" xfId="0" applyNumberFormat="1" applyFont="1" applyFill="1" applyBorder="1" applyAlignment="1">
      <alignment horizontal="center" vertical="center"/>
    </xf>
    <xf numFmtId="4" fontId="3" fillId="10" borderId="28" xfId="0" applyNumberFormat="1" applyFont="1" applyFill="1" applyBorder="1" applyAlignment="1">
      <alignment horizontal="center" vertical="center" wrapText="1"/>
    </xf>
    <xf numFmtId="4" fontId="47" fillId="10" borderId="27" xfId="0" applyNumberFormat="1" applyFont="1" applyFill="1" applyBorder="1" applyAlignment="1">
      <alignment horizontal="center" vertical="center"/>
    </xf>
    <xf numFmtId="4" fontId="7" fillId="10" borderId="28" xfId="0" applyNumberFormat="1" applyFont="1" applyFill="1" applyBorder="1" applyAlignment="1">
      <alignment horizontal="center" vertical="center" wrapText="1"/>
    </xf>
    <xf numFmtId="4" fontId="9" fillId="10" borderId="28" xfId="0" applyNumberFormat="1" applyFont="1" applyFill="1" applyBorder="1" applyAlignment="1">
      <alignment horizontal="center" vertical="center" wrapText="1"/>
    </xf>
    <xf numFmtId="4" fontId="7" fillId="10" borderId="29" xfId="0" applyNumberFormat="1" applyFont="1" applyFill="1" applyBorder="1" applyAlignment="1">
      <alignment horizontal="center" vertical="center" wrapText="1"/>
    </xf>
    <xf numFmtId="4" fontId="9" fillId="10" borderId="26" xfId="0" applyNumberFormat="1" applyFont="1" applyFill="1" applyBorder="1" applyAlignment="1">
      <alignment horizontal="center" vertical="center" wrapText="1"/>
    </xf>
    <xf numFmtId="4" fontId="3" fillId="10" borderId="28" xfId="0" applyNumberFormat="1" applyFont="1" applyFill="1" applyBorder="1" applyAlignment="1">
      <alignment horizontal="center" vertical="center" wrapText="1"/>
    </xf>
    <xf numFmtId="4" fontId="4" fillId="10" borderId="28" xfId="0" applyNumberFormat="1" applyFont="1" applyFill="1" applyBorder="1" applyAlignment="1">
      <alignment horizontal="center" vertical="center" wrapText="1"/>
    </xf>
    <xf numFmtId="4" fontId="4" fillId="10" borderId="28" xfId="0" applyNumberFormat="1" applyFont="1" applyFill="1" applyBorder="1" applyAlignment="1">
      <alignment horizontal="center" vertical="center" wrapText="1"/>
    </xf>
    <xf numFmtId="4" fontId="4" fillId="10" borderId="29" xfId="0" applyNumberFormat="1" applyFont="1" applyFill="1" applyBorder="1" applyAlignment="1">
      <alignment horizontal="center" vertical="center" wrapText="1"/>
    </xf>
    <xf numFmtId="4" fontId="4" fillId="10" borderId="28" xfId="0" applyNumberFormat="1" applyFont="1" applyFill="1" applyBorder="1" applyAlignment="1">
      <alignment horizontal="center" vertical="top" wrapText="1"/>
    </xf>
    <xf numFmtId="4" fontId="3" fillId="10" borderId="26" xfId="0" applyNumberFormat="1" applyFont="1" applyFill="1" applyBorder="1" applyAlignment="1">
      <alignment horizontal="center" vertical="center" wrapText="1"/>
    </xf>
    <xf numFmtId="4" fontId="4" fillId="10" borderId="28" xfId="0" applyNumberFormat="1" applyFont="1" applyFill="1" applyBorder="1" applyAlignment="1">
      <alignment horizontal="center" vertical="center"/>
    </xf>
    <xf numFmtId="4" fontId="3" fillId="10" borderId="28" xfId="0" applyNumberFormat="1" applyFont="1" applyFill="1" applyBorder="1" applyAlignment="1">
      <alignment horizontal="center" vertical="center"/>
    </xf>
    <xf numFmtId="178" fontId="3" fillId="16" borderId="16" xfId="0" applyNumberFormat="1" applyFont="1" applyFill="1" applyBorder="1" applyAlignment="1">
      <alignment horizontal="center" vertical="center" wrapText="1"/>
    </xf>
    <xf numFmtId="178" fontId="3" fillId="16" borderId="20" xfId="0" applyNumberFormat="1" applyFont="1" applyFill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172" fontId="3" fillId="16" borderId="12" xfId="0" applyNumberFormat="1" applyFont="1" applyFill="1" applyBorder="1" applyAlignment="1">
      <alignment horizontal="left" vertical="center" wrapText="1"/>
    </xf>
    <xf numFmtId="0" fontId="4" fillId="16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178" fontId="3" fillId="0" borderId="3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178" fontId="3" fillId="16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A6" sqref="A6:J6"/>
    </sheetView>
  </sheetViews>
  <sheetFormatPr defaultColWidth="9.00390625" defaultRowHeight="12.75"/>
  <cols>
    <col min="1" max="1" width="25.375" style="4" customWidth="1"/>
    <col min="2" max="2" width="61.125" style="13" customWidth="1"/>
    <col min="3" max="3" width="23.375" style="13" customWidth="1"/>
    <col min="4" max="4" width="24.00390625" style="13" customWidth="1"/>
    <col min="5" max="5" width="17.625" style="13" customWidth="1"/>
    <col min="6" max="6" width="20.00390625" style="13" customWidth="1"/>
    <col min="7" max="7" width="16.625" style="13" customWidth="1"/>
    <col min="8" max="8" width="20.375" style="11" customWidth="1"/>
    <col min="9" max="9" width="14.00390625" style="11" customWidth="1"/>
    <col min="10" max="10" width="18.875" style="2" customWidth="1"/>
    <col min="11" max="12" width="15.25390625" style="2" customWidth="1"/>
    <col min="13" max="13" width="15.625" style="2" customWidth="1"/>
    <col min="14" max="15" width="13.125" style="2" bestFit="1" customWidth="1"/>
    <col min="16" max="16384" width="9.125" style="2" customWidth="1"/>
  </cols>
  <sheetData>
    <row r="1" spans="2:10" ht="15.75">
      <c r="B1" s="17"/>
      <c r="C1" s="17"/>
      <c r="D1" s="17"/>
      <c r="E1" s="17"/>
      <c r="F1" s="17"/>
      <c r="G1" s="17"/>
      <c r="H1" s="82"/>
      <c r="I1" s="82"/>
      <c r="J1" s="82"/>
    </row>
    <row r="2" spans="2:10" ht="15.75">
      <c r="B2" s="17"/>
      <c r="C2" s="17"/>
      <c r="D2" s="17"/>
      <c r="E2" s="17"/>
      <c r="F2" s="17"/>
      <c r="G2" s="17"/>
      <c r="H2" s="18"/>
      <c r="I2" s="18"/>
      <c r="J2" s="18"/>
    </row>
    <row r="3" spans="2:10" ht="15.75">
      <c r="B3" s="17"/>
      <c r="C3" s="17"/>
      <c r="D3" s="17"/>
      <c r="E3" s="17"/>
      <c r="F3" s="17"/>
      <c r="G3" s="17"/>
      <c r="H3" s="82"/>
      <c r="I3" s="82"/>
      <c r="J3" s="82"/>
    </row>
    <row r="4" spans="2:10" ht="15.75">
      <c r="B4" s="17"/>
      <c r="C4" s="17"/>
      <c r="D4" s="17"/>
      <c r="E4" s="17"/>
      <c r="F4" s="17"/>
      <c r="G4" s="17"/>
      <c r="H4" s="83"/>
      <c r="I4" s="83"/>
      <c r="J4" s="83"/>
    </row>
    <row r="6" spans="1:12" ht="16.5">
      <c r="A6" s="86"/>
      <c r="B6" s="86"/>
      <c r="C6" s="86"/>
      <c r="D6" s="86"/>
      <c r="E6" s="86"/>
      <c r="F6" s="86"/>
      <c r="G6" s="86"/>
      <c r="H6" s="86"/>
      <c r="I6" s="86"/>
      <c r="J6" s="87"/>
      <c r="K6" s="11"/>
      <c r="L6" s="11"/>
    </row>
    <row r="7" spans="1:9" ht="16.5">
      <c r="A7" s="84"/>
      <c r="B7" s="85"/>
      <c r="C7" s="85"/>
      <c r="D7" s="85"/>
      <c r="E7" s="85"/>
      <c r="F7" s="85"/>
      <c r="G7" s="85"/>
      <c r="H7" s="85"/>
      <c r="I7" s="19"/>
    </row>
    <row r="8" spans="1:10" ht="18" customHeight="1" thickBot="1">
      <c r="A8" s="5"/>
      <c r="B8" s="12"/>
      <c r="C8" s="12"/>
      <c r="D8" s="12"/>
      <c r="E8" s="12"/>
      <c r="F8" s="12"/>
      <c r="G8" s="12"/>
      <c r="J8" s="7"/>
    </row>
    <row r="9" spans="1:10" ht="18" customHeight="1" hidden="1">
      <c r="A9" s="5"/>
      <c r="B9" s="12"/>
      <c r="C9" s="12"/>
      <c r="D9" s="12"/>
      <c r="E9" s="12"/>
      <c r="F9" s="12"/>
      <c r="G9" s="12"/>
      <c r="J9" s="7"/>
    </row>
    <row r="10" spans="1:12" s="3" customFormat="1" ht="85.5" customHeight="1" thickBot="1">
      <c r="A10" s="71"/>
      <c r="B10" s="26" t="s">
        <v>4</v>
      </c>
      <c r="C10" s="35" t="s">
        <v>56</v>
      </c>
      <c r="D10" s="35" t="s">
        <v>57</v>
      </c>
      <c r="E10" s="35" t="s">
        <v>58</v>
      </c>
      <c r="F10" s="35" t="s">
        <v>59</v>
      </c>
      <c r="G10" s="36" t="s">
        <v>60</v>
      </c>
      <c r="H10" s="40" t="s">
        <v>61</v>
      </c>
      <c r="I10" s="41" t="s">
        <v>49</v>
      </c>
      <c r="J10" s="40" t="s">
        <v>62</v>
      </c>
      <c r="K10" s="42" t="s">
        <v>63</v>
      </c>
      <c r="L10" s="79"/>
    </row>
    <row r="11" spans="1:15" s="3" customFormat="1" ht="34.5" customHeight="1" thickBot="1">
      <c r="A11" s="68" t="s">
        <v>0</v>
      </c>
      <c r="B11" s="69" t="s">
        <v>35</v>
      </c>
      <c r="C11" s="49">
        <f>SUM(C12+C13+C19+C22+C23+C24+C25+C26+C27+C14)</f>
        <v>1868311.75192</v>
      </c>
      <c r="D11" s="49">
        <f>SUM(D12+D13+D19+D22+D23+D24+D25+D26+D27+D14)</f>
        <v>2182973</v>
      </c>
      <c r="E11" s="49">
        <f>SUM(E12+E13+E19+E22+E23+E24+E25+E26+E27+E14)</f>
        <v>2111131.71</v>
      </c>
      <c r="F11" s="49">
        <f>SUM(F12+F13+F19+F22+F23+F24+F25+F26+F27+F14)</f>
        <v>2372047.91</v>
      </c>
      <c r="G11" s="66">
        <f aca="true" t="shared" si="0" ref="G11:G34">F11/E11</f>
        <v>1.123590678290745</v>
      </c>
      <c r="H11" s="49">
        <f>SUM(H12+H13+H19+H22+H23+H24+H25+H26+H27+H14)</f>
        <v>2297654.4</v>
      </c>
      <c r="I11" s="66">
        <f>H11/F11</f>
        <v>0.9686374336342978</v>
      </c>
      <c r="J11" s="49">
        <f>SUM(J12+J13+J19+J22+J23+J24+J25+J26+J27+J14)</f>
        <v>2420136.4</v>
      </c>
      <c r="K11" s="67">
        <f>J11/H11</f>
        <v>1.053307407763326</v>
      </c>
      <c r="L11" s="80"/>
      <c r="M11" s="74"/>
      <c r="N11" s="74"/>
      <c r="O11" s="74"/>
    </row>
    <row r="12" spans="1:15" s="1" customFormat="1" ht="21" customHeight="1">
      <c r="A12" s="25" t="s">
        <v>12</v>
      </c>
      <c r="B12" s="27" t="s">
        <v>36</v>
      </c>
      <c r="C12" s="50">
        <v>462781.63</v>
      </c>
      <c r="D12" s="57">
        <v>519190</v>
      </c>
      <c r="E12" s="50">
        <v>544142.1</v>
      </c>
      <c r="F12" s="50">
        <v>707873</v>
      </c>
      <c r="G12" s="37">
        <f t="shared" si="0"/>
        <v>1.3008973207550014</v>
      </c>
      <c r="H12" s="63">
        <v>653025</v>
      </c>
      <c r="I12" s="37">
        <f>H12/F12</f>
        <v>0.9225171746909403</v>
      </c>
      <c r="J12" s="63">
        <v>726163.8</v>
      </c>
      <c r="K12" s="43">
        <f aca="true" t="shared" si="1" ref="K12:K39">J12/H12</f>
        <v>1.112</v>
      </c>
      <c r="L12" s="81"/>
      <c r="M12" s="72"/>
      <c r="N12" s="72"/>
      <c r="O12" s="72"/>
    </row>
    <row r="13" spans="1:14" s="1" customFormat="1" ht="54.75" customHeight="1">
      <c r="A13" s="21" t="s">
        <v>34</v>
      </c>
      <c r="B13" s="28" t="s">
        <v>37</v>
      </c>
      <c r="C13" s="51">
        <v>3839.38205</v>
      </c>
      <c r="D13" s="55">
        <v>3261</v>
      </c>
      <c r="E13" s="58">
        <v>3974</v>
      </c>
      <c r="F13" s="58">
        <v>3976</v>
      </c>
      <c r="G13" s="38">
        <f t="shared" si="0"/>
        <v>1.000503271263211</v>
      </c>
      <c r="H13" s="58">
        <v>4334</v>
      </c>
      <c r="I13" s="38">
        <f>H13/F13</f>
        <v>1.090040241448692</v>
      </c>
      <c r="J13" s="58">
        <v>4587</v>
      </c>
      <c r="K13" s="44">
        <f t="shared" si="1"/>
        <v>1.0583756345177664</v>
      </c>
      <c r="L13" s="76"/>
      <c r="N13" s="72"/>
    </row>
    <row r="14" spans="1:12" s="1" customFormat="1" ht="24.75" customHeight="1">
      <c r="A14" s="20" t="s">
        <v>14</v>
      </c>
      <c r="B14" s="29" t="s">
        <v>13</v>
      </c>
      <c r="C14" s="52">
        <f>SUM(C15:C18)</f>
        <v>558299.50814</v>
      </c>
      <c r="D14" s="52">
        <f>SUM(D15:D18)</f>
        <v>668463.6</v>
      </c>
      <c r="E14" s="52">
        <f>SUM(E15:E18)</f>
        <v>653070.7999999999</v>
      </c>
      <c r="F14" s="52">
        <f>SUM(F15:F18)</f>
        <v>792025.01</v>
      </c>
      <c r="G14" s="38">
        <f t="shared" si="0"/>
        <v>1.212770514314834</v>
      </c>
      <c r="H14" s="52">
        <f>SUM(H16,H15,H18)</f>
        <v>941665</v>
      </c>
      <c r="I14" s="38">
        <f>H14/F14</f>
        <v>1.1889334151203128</v>
      </c>
      <c r="J14" s="52">
        <f>SUM(J16,J15,J18)</f>
        <v>989927.1</v>
      </c>
      <c r="K14" s="44">
        <f t="shared" si="1"/>
        <v>1.0512518783219085</v>
      </c>
      <c r="L14" s="76"/>
    </row>
    <row r="15" spans="1:14" s="1" customFormat="1" ht="35.25" customHeight="1">
      <c r="A15" s="22" t="s">
        <v>33</v>
      </c>
      <c r="B15" s="30" t="s">
        <v>41</v>
      </c>
      <c r="C15" s="53">
        <v>495480.81648</v>
      </c>
      <c r="D15" s="54">
        <v>600463.6</v>
      </c>
      <c r="E15" s="59">
        <v>600533.4</v>
      </c>
      <c r="F15" s="59">
        <v>735615</v>
      </c>
      <c r="G15" s="38">
        <f t="shared" si="0"/>
        <v>1.2249360318676696</v>
      </c>
      <c r="H15" s="59">
        <v>882735</v>
      </c>
      <c r="I15" s="38">
        <f>H15/F15</f>
        <v>1.1999959217797354</v>
      </c>
      <c r="J15" s="59">
        <v>926872</v>
      </c>
      <c r="K15" s="44">
        <f t="shared" si="1"/>
        <v>1.0500002832107032</v>
      </c>
      <c r="L15" s="76"/>
      <c r="N15" s="72"/>
    </row>
    <row r="16" spans="1:14" s="1" customFormat="1" ht="37.5" customHeight="1">
      <c r="A16" s="22" t="s">
        <v>7</v>
      </c>
      <c r="B16" s="30" t="s">
        <v>3</v>
      </c>
      <c r="C16" s="54">
        <v>10800.19686</v>
      </c>
      <c r="D16" s="54">
        <v>0</v>
      </c>
      <c r="E16" s="59">
        <v>-50.3</v>
      </c>
      <c r="F16" s="59">
        <v>0</v>
      </c>
      <c r="G16" s="38"/>
      <c r="H16" s="59">
        <v>0</v>
      </c>
      <c r="I16" s="38"/>
      <c r="J16" s="59">
        <v>0</v>
      </c>
      <c r="K16" s="44"/>
      <c r="L16" s="76"/>
      <c r="N16" s="72"/>
    </row>
    <row r="17" spans="1:12" s="1" customFormat="1" ht="24" customHeight="1">
      <c r="A17" s="22" t="s">
        <v>43</v>
      </c>
      <c r="B17" s="30" t="s">
        <v>44</v>
      </c>
      <c r="C17" s="54">
        <v>23.985</v>
      </c>
      <c r="D17" s="54">
        <v>0</v>
      </c>
      <c r="E17" s="59">
        <v>21.7</v>
      </c>
      <c r="F17" s="62">
        <v>0</v>
      </c>
      <c r="G17" s="38"/>
      <c r="H17" s="59">
        <v>0</v>
      </c>
      <c r="I17" s="38"/>
      <c r="J17" s="59">
        <v>0</v>
      </c>
      <c r="K17" s="44"/>
      <c r="L17" s="76"/>
    </row>
    <row r="18" spans="1:12" ht="19.5" customHeight="1">
      <c r="A18" s="22" t="s">
        <v>38</v>
      </c>
      <c r="B18" s="30" t="s">
        <v>39</v>
      </c>
      <c r="C18" s="54">
        <v>51994.5098</v>
      </c>
      <c r="D18" s="54">
        <v>68000</v>
      </c>
      <c r="E18" s="59">
        <v>52566</v>
      </c>
      <c r="F18" s="59">
        <v>56410.01</v>
      </c>
      <c r="G18" s="38">
        <f t="shared" si="0"/>
        <v>1.0731273066240536</v>
      </c>
      <c r="H18" s="64">
        <v>58930</v>
      </c>
      <c r="I18" s="38">
        <f>H18/F18</f>
        <v>1.044672745138673</v>
      </c>
      <c r="J18" s="64">
        <v>63055.1</v>
      </c>
      <c r="K18" s="45">
        <f t="shared" si="1"/>
        <v>1.07</v>
      </c>
      <c r="L18" s="77"/>
    </row>
    <row r="19" spans="1:12" s="1" customFormat="1" ht="30.75" customHeight="1">
      <c r="A19" s="20" t="s">
        <v>16</v>
      </c>
      <c r="B19" s="29" t="s">
        <v>15</v>
      </c>
      <c r="C19" s="55">
        <f>SUM(C20:C21)</f>
        <v>315420.03836</v>
      </c>
      <c r="D19" s="55">
        <f>SUM(D20:D21)</f>
        <v>313033</v>
      </c>
      <c r="E19" s="52">
        <f>SUM(E20:E21)</f>
        <v>327290.4</v>
      </c>
      <c r="F19" s="52">
        <f>SUM(F20:F21)</f>
        <v>338795</v>
      </c>
      <c r="G19" s="38">
        <f t="shared" si="0"/>
        <v>1.0351510462879447</v>
      </c>
      <c r="H19" s="52">
        <f>SUM(H21,H20)</f>
        <v>341045</v>
      </c>
      <c r="I19" s="38">
        <f>H19/F19</f>
        <v>1.0066411841969332</v>
      </c>
      <c r="J19" s="52">
        <f>SUM(J21,J20)</f>
        <v>341045</v>
      </c>
      <c r="K19" s="44">
        <f t="shared" si="1"/>
        <v>1</v>
      </c>
      <c r="L19" s="76"/>
    </row>
    <row r="20" spans="1:12" ht="24" customHeight="1">
      <c r="A20" s="22" t="s">
        <v>8</v>
      </c>
      <c r="B20" s="31" t="s">
        <v>10</v>
      </c>
      <c r="C20" s="54">
        <v>145999.10934</v>
      </c>
      <c r="D20" s="54">
        <v>143067</v>
      </c>
      <c r="E20" s="59">
        <v>155659.4</v>
      </c>
      <c r="F20" s="59">
        <v>167850</v>
      </c>
      <c r="G20" s="38">
        <f t="shared" si="0"/>
        <v>1.0783158614256512</v>
      </c>
      <c r="H20" s="59">
        <v>170100</v>
      </c>
      <c r="I20" s="38">
        <f>H20/F20</f>
        <v>1.0134048257372654</v>
      </c>
      <c r="J20" s="59">
        <v>170100</v>
      </c>
      <c r="K20" s="44">
        <f t="shared" si="1"/>
        <v>1</v>
      </c>
      <c r="L20" s="76"/>
    </row>
    <row r="21" spans="1:12" ht="24.75" customHeight="1">
      <c r="A21" s="22" t="s">
        <v>9</v>
      </c>
      <c r="B21" s="31" t="s">
        <v>17</v>
      </c>
      <c r="C21" s="54">
        <v>169420.92902</v>
      </c>
      <c r="D21" s="54">
        <v>169966</v>
      </c>
      <c r="E21" s="59">
        <v>171631</v>
      </c>
      <c r="F21" s="59">
        <v>170945</v>
      </c>
      <c r="G21" s="38">
        <f t="shared" si="0"/>
        <v>0.9960030530615098</v>
      </c>
      <c r="H21" s="59">
        <v>170945</v>
      </c>
      <c r="I21" s="38">
        <f>H21/F21</f>
        <v>1</v>
      </c>
      <c r="J21" s="59">
        <v>170945</v>
      </c>
      <c r="K21" s="44">
        <f t="shared" si="1"/>
        <v>1</v>
      </c>
      <c r="L21" s="76"/>
    </row>
    <row r="22" spans="1:12" s="1" customFormat="1" ht="20.25" customHeight="1">
      <c r="A22" s="20" t="s">
        <v>1</v>
      </c>
      <c r="B22" s="29" t="s">
        <v>30</v>
      </c>
      <c r="C22" s="55">
        <v>13377.37877</v>
      </c>
      <c r="D22" s="55">
        <v>14419.4</v>
      </c>
      <c r="E22" s="52">
        <v>13820</v>
      </c>
      <c r="F22" s="52">
        <v>14394</v>
      </c>
      <c r="G22" s="38">
        <f t="shared" si="0"/>
        <v>1.041534008683068</v>
      </c>
      <c r="H22" s="52">
        <v>15102.2</v>
      </c>
      <c r="I22" s="38">
        <f>H22/F22</f>
        <v>1.0492010559955538</v>
      </c>
      <c r="J22" s="52">
        <v>15856.3</v>
      </c>
      <c r="K22" s="44">
        <f t="shared" si="1"/>
        <v>1.0499331223265485</v>
      </c>
      <c r="L22" s="76"/>
    </row>
    <row r="23" spans="1:12" s="1" customFormat="1" ht="47.25">
      <c r="A23" s="20" t="s">
        <v>19</v>
      </c>
      <c r="B23" s="32" t="s">
        <v>18</v>
      </c>
      <c r="C23" s="55">
        <v>420257.1975</v>
      </c>
      <c r="D23" s="55">
        <v>295260</v>
      </c>
      <c r="E23" s="52">
        <v>345075.34</v>
      </c>
      <c r="F23" s="52">
        <v>330830</v>
      </c>
      <c r="G23" s="38">
        <f t="shared" si="0"/>
        <v>0.9587181744137381</v>
      </c>
      <c r="H23" s="52">
        <v>326856</v>
      </c>
      <c r="I23" s="38">
        <f aca="true" t="shared" si="2" ref="I23:I34">H23/F23</f>
        <v>0.9879877882900583</v>
      </c>
      <c r="J23" s="52">
        <v>326930</v>
      </c>
      <c r="K23" s="44">
        <f t="shared" si="1"/>
        <v>1.000226399393005</v>
      </c>
      <c r="L23" s="76"/>
    </row>
    <row r="24" spans="1:14" s="1" customFormat="1" ht="37.5" customHeight="1">
      <c r="A24" s="20" t="s">
        <v>23</v>
      </c>
      <c r="B24" s="29" t="s">
        <v>22</v>
      </c>
      <c r="C24" s="55">
        <v>215.24198</v>
      </c>
      <c r="D24" s="55">
        <v>315</v>
      </c>
      <c r="E24" s="52">
        <v>120.06</v>
      </c>
      <c r="F24" s="52">
        <v>120</v>
      </c>
      <c r="G24" s="38">
        <f t="shared" si="0"/>
        <v>0.9995002498750625</v>
      </c>
      <c r="H24" s="52">
        <v>72.3</v>
      </c>
      <c r="I24" s="38">
        <f t="shared" si="2"/>
        <v>0.6024999999999999</v>
      </c>
      <c r="J24" s="52">
        <v>72.3</v>
      </c>
      <c r="K24" s="44">
        <f t="shared" si="1"/>
        <v>1</v>
      </c>
      <c r="L24" s="76"/>
      <c r="N24" s="72"/>
    </row>
    <row r="25" spans="1:12" s="15" customFormat="1" ht="33.75" customHeight="1">
      <c r="A25" s="23" t="s">
        <v>42</v>
      </c>
      <c r="B25" s="33" t="s">
        <v>64</v>
      </c>
      <c r="C25" s="55">
        <v>11795.93952</v>
      </c>
      <c r="D25" s="55">
        <v>1731</v>
      </c>
      <c r="E25" s="58">
        <v>24145.31</v>
      </c>
      <c r="F25" s="58">
        <v>5480</v>
      </c>
      <c r="G25" s="38">
        <f t="shared" si="0"/>
        <v>0.22695919000418713</v>
      </c>
      <c r="H25" s="65">
        <v>0</v>
      </c>
      <c r="I25" s="38">
        <f t="shared" si="2"/>
        <v>0</v>
      </c>
      <c r="J25" s="65">
        <v>0</v>
      </c>
      <c r="K25" s="73"/>
      <c r="L25" s="78"/>
    </row>
    <row r="26" spans="1:12" s="1" customFormat="1" ht="34.5" customHeight="1">
      <c r="A26" s="20" t="s">
        <v>25</v>
      </c>
      <c r="B26" s="32" t="s">
        <v>24</v>
      </c>
      <c r="C26" s="55">
        <v>79108.96782</v>
      </c>
      <c r="D26" s="55">
        <v>365000</v>
      </c>
      <c r="E26" s="52">
        <v>170978</v>
      </c>
      <c r="F26" s="52">
        <v>172000</v>
      </c>
      <c r="G26" s="38">
        <f t="shared" si="0"/>
        <v>1.0059773772064242</v>
      </c>
      <c r="H26" s="52">
        <v>9000</v>
      </c>
      <c r="I26" s="38">
        <f t="shared" si="2"/>
        <v>0.05232558139534884</v>
      </c>
      <c r="J26" s="52">
        <v>9000</v>
      </c>
      <c r="K26" s="44">
        <f t="shared" si="1"/>
        <v>1</v>
      </c>
      <c r="L26" s="76"/>
    </row>
    <row r="27" spans="1:12" s="1" customFormat="1" ht="24" customHeight="1" thickBot="1">
      <c r="A27" s="20" t="s">
        <v>27</v>
      </c>
      <c r="B27" s="29" t="s">
        <v>26</v>
      </c>
      <c r="C27" s="55">
        <v>3216.46778</v>
      </c>
      <c r="D27" s="55">
        <v>2300</v>
      </c>
      <c r="E27" s="52">
        <v>28515.7</v>
      </c>
      <c r="F27" s="52">
        <v>6554.9</v>
      </c>
      <c r="G27" s="38">
        <f t="shared" si="0"/>
        <v>0.22986986116420074</v>
      </c>
      <c r="H27" s="52">
        <v>6554.9</v>
      </c>
      <c r="I27" s="38">
        <f t="shared" si="2"/>
        <v>1</v>
      </c>
      <c r="J27" s="52">
        <v>6554.9</v>
      </c>
      <c r="K27" s="44">
        <f t="shared" si="1"/>
        <v>1</v>
      </c>
      <c r="L27" s="76"/>
    </row>
    <row r="28" spans="1:12" ht="28.5" customHeight="1" thickBot="1">
      <c r="A28" s="68" t="s">
        <v>31</v>
      </c>
      <c r="B28" s="69" t="s">
        <v>32</v>
      </c>
      <c r="C28" s="49">
        <f>SUM(C33,C34,C35,C37,C36,C38)</f>
        <v>2742877.56956</v>
      </c>
      <c r="D28" s="49">
        <f>SUM(D34,D35,D36,D38)</f>
        <v>3093431.95</v>
      </c>
      <c r="E28" s="49">
        <f>SUM(E34,E35,E36,E38)</f>
        <v>2954724.5500000003</v>
      </c>
      <c r="F28" s="49">
        <f>SUM(F34,F35,F36,F38)</f>
        <v>3363573.19</v>
      </c>
      <c r="G28" s="66">
        <f t="shared" si="0"/>
        <v>1.138371152058827</v>
      </c>
      <c r="H28" s="49">
        <f>SUM(H34,H35,H36,H38)</f>
        <v>2493087.8</v>
      </c>
      <c r="I28" s="66">
        <f t="shared" si="2"/>
        <v>0.7412021856435358</v>
      </c>
      <c r="J28" s="49">
        <f>SUM(J34,J35,J36,J38)</f>
        <v>2087893.71</v>
      </c>
      <c r="K28" s="67">
        <f t="shared" si="1"/>
        <v>0.8374729963381153</v>
      </c>
      <c r="L28" s="75"/>
    </row>
    <row r="29" spans="1:12" ht="49.5" customHeight="1">
      <c r="A29" s="25" t="s">
        <v>2</v>
      </c>
      <c r="B29" s="27" t="s">
        <v>5</v>
      </c>
      <c r="C29" s="50">
        <f>SUM(C33,C34,C35,C36)</f>
        <v>2744914.76835</v>
      </c>
      <c r="D29" s="50">
        <f>SUM(D34,D35,D36)</f>
        <v>3097428.2800000003</v>
      </c>
      <c r="E29" s="50">
        <f>SUM(E34,E35,E36)</f>
        <v>2959042.45</v>
      </c>
      <c r="F29" s="50">
        <f>SUM(F34,F35,F36)</f>
        <v>3363573.19</v>
      </c>
      <c r="G29" s="37">
        <f t="shared" si="0"/>
        <v>1.1367100157687835</v>
      </c>
      <c r="H29" s="50">
        <f>SUM(H34,H35,H36)</f>
        <v>2493087.8</v>
      </c>
      <c r="I29" s="37">
        <f t="shared" si="2"/>
        <v>0.7412021856435358</v>
      </c>
      <c r="J29" s="50">
        <f>SUM(J34,J35,J36)</f>
        <v>2087893.71</v>
      </c>
      <c r="K29" s="43">
        <f t="shared" si="1"/>
        <v>0.8374729963381153</v>
      </c>
      <c r="L29" s="76"/>
    </row>
    <row r="30" spans="1:12" s="1" customFormat="1" ht="78.75" hidden="1">
      <c r="A30" s="24"/>
      <c r="B30" s="34" t="s">
        <v>20</v>
      </c>
      <c r="C30" s="54"/>
      <c r="D30" s="54"/>
      <c r="E30" s="60"/>
      <c r="F30" s="60"/>
      <c r="G30" s="38" t="e">
        <f t="shared" si="0"/>
        <v>#DIV/0!</v>
      </c>
      <c r="H30" s="60"/>
      <c r="I30" s="38" t="e">
        <f t="shared" si="2"/>
        <v>#DIV/0!</v>
      </c>
      <c r="J30" s="60"/>
      <c r="K30" s="44" t="e">
        <f t="shared" si="1"/>
        <v>#DIV/0!</v>
      </c>
      <c r="L30" s="76"/>
    </row>
    <row r="31" spans="1:12" s="1" customFormat="1" ht="36.75" customHeight="1" hidden="1">
      <c r="A31" s="24"/>
      <c r="B31" s="34" t="s">
        <v>21</v>
      </c>
      <c r="C31" s="54"/>
      <c r="D31" s="54"/>
      <c r="E31" s="60"/>
      <c r="F31" s="60"/>
      <c r="G31" s="38" t="e">
        <f t="shared" si="0"/>
        <v>#DIV/0!</v>
      </c>
      <c r="H31" s="60"/>
      <c r="I31" s="38" t="e">
        <f t="shared" si="2"/>
        <v>#DIV/0!</v>
      </c>
      <c r="J31" s="60"/>
      <c r="K31" s="44" t="e">
        <f t="shared" si="1"/>
        <v>#DIV/0!</v>
      </c>
      <c r="L31" s="76"/>
    </row>
    <row r="32" spans="1:12" s="1" customFormat="1" ht="35.25" customHeight="1" hidden="1">
      <c r="A32" s="24" t="s">
        <v>6</v>
      </c>
      <c r="B32" s="34" t="s">
        <v>11</v>
      </c>
      <c r="C32" s="54"/>
      <c r="D32" s="54"/>
      <c r="E32" s="60"/>
      <c r="F32" s="60"/>
      <c r="G32" s="38" t="e">
        <f t="shared" si="0"/>
        <v>#DIV/0!</v>
      </c>
      <c r="H32" s="60"/>
      <c r="I32" s="38" t="e">
        <f t="shared" si="2"/>
        <v>#DIV/0!</v>
      </c>
      <c r="J32" s="60"/>
      <c r="K32" s="44" t="e">
        <f t="shared" si="1"/>
        <v>#DIV/0!</v>
      </c>
      <c r="L32" s="76"/>
    </row>
    <row r="33" spans="1:12" s="1" customFormat="1" ht="35.25" customHeight="1">
      <c r="A33" s="23" t="s">
        <v>51</v>
      </c>
      <c r="B33" s="28" t="s">
        <v>52</v>
      </c>
      <c r="C33" s="54">
        <v>62287</v>
      </c>
      <c r="D33" s="54">
        <v>0</v>
      </c>
      <c r="E33" s="60">
        <v>0</v>
      </c>
      <c r="F33" s="60">
        <v>0</v>
      </c>
      <c r="G33" s="38"/>
      <c r="H33" s="60">
        <v>0</v>
      </c>
      <c r="I33" s="38"/>
      <c r="J33" s="60">
        <v>0</v>
      </c>
      <c r="K33" s="44"/>
      <c r="L33" s="76"/>
    </row>
    <row r="34" spans="1:12" s="1" customFormat="1" ht="35.25" customHeight="1">
      <c r="A34" s="23" t="s">
        <v>48</v>
      </c>
      <c r="B34" s="28" t="s">
        <v>40</v>
      </c>
      <c r="C34" s="55">
        <v>303301.16835</v>
      </c>
      <c r="D34" s="55">
        <v>1407058.28</v>
      </c>
      <c r="E34" s="58">
        <v>1290991.17</v>
      </c>
      <c r="F34" s="58">
        <v>1593162.21</v>
      </c>
      <c r="G34" s="38">
        <f t="shared" si="0"/>
        <v>1.2340612755701497</v>
      </c>
      <c r="H34" s="58">
        <v>768408.95</v>
      </c>
      <c r="I34" s="38">
        <f t="shared" si="2"/>
        <v>0.48231683200670444</v>
      </c>
      <c r="J34" s="58">
        <v>362869.91</v>
      </c>
      <c r="K34" s="44">
        <f t="shared" si="1"/>
        <v>0.4722354027760869</v>
      </c>
      <c r="L34" s="76"/>
    </row>
    <row r="35" spans="1:12" s="1" customFormat="1" ht="31.5">
      <c r="A35" s="23" t="s">
        <v>47</v>
      </c>
      <c r="B35" s="28" t="s">
        <v>29</v>
      </c>
      <c r="C35" s="55">
        <v>1459486.14875</v>
      </c>
      <c r="D35" s="55">
        <v>1678955</v>
      </c>
      <c r="E35" s="58">
        <v>1658536.28</v>
      </c>
      <c r="F35" s="58">
        <v>1770410.98</v>
      </c>
      <c r="G35" s="38">
        <v>1.071</v>
      </c>
      <c r="H35" s="58">
        <v>1724678.85</v>
      </c>
      <c r="I35" s="38">
        <v>0.997</v>
      </c>
      <c r="J35" s="58">
        <v>1725023.8</v>
      </c>
      <c r="K35" s="44">
        <v>0.976</v>
      </c>
      <c r="L35" s="76"/>
    </row>
    <row r="36" spans="1:12" s="1" customFormat="1" ht="35.25" customHeight="1">
      <c r="A36" s="23" t="s">
        <v>50</v>
      </c>
      <c r="B36" s="28" t="s">
        <v>55</v>
      </c>
      <c r="C36" s="55">
        <v>919840.45125</v>
      </c>
      <c r="D36" s="55">
        <v>11415</v>
      </c>
      <c r="E36" s="58">
        <v>9515</v>
      </c>
      <c r="F36" s="58">
        <v>0</v>
      </c>
      <c r="G36" s="38"/>
      <c r="H36" s="58">
        <v>0</v>
      </c>
      <c r="I36" s="38"/>
      <c r="J36" s="58">
        <v>0</v>
      </c>
      <c r="K36" s="44"/>
      <c r="L36" s="76"/>
    </row>
    <row r="37" spans="1:12" s="1" customFormat="1" ht="30" customHeight="1">
      <c r="A37" s="23" t="s">
        <v>53</v>
      </c>
      <c r="B37" s="28" t="s">
        <v>54</v>
      </c>
      <c r="C37" s="55">
        <v>131.1</v>
      </c>
      <c r="D37" s="55">
        <v>0</v>
      </c>
      <c r="E37" s="58">
        <v>0</v>
      </c>
      <c r="F37" s="58">
        <v>0</v>
      </c>
      <c r="G37" s="38"/>
      <c r="H37" s="58">
        <v>0</v>
      </c>
      <c r="I37" s="38"/>
      <c r="J37" s="58">
        <v>0</v>
      </c>
      <c r="K37" s="44"/>
      <c r="L37" s="76"/>
    </row>
    <row r="38" spans="1:12" s="1" customFormat="1" ht="40.5" customHeight="1" thickBot="1">
      <c r="A38" s="48" t="s">
        <v>46</v>
      </c>
      <c r="B38" s="47" t="s">
        <v>45</v>
      </c>
      <c r="C38" s="56">
        <v>-2168.29879</v>
      </c>
      <c r="D38" s="56">
        <v>-3996.33</v>
      </c>
      <c r="E38" s="61">
        <v>-4317.9</v>
      </c>
      <c r="F38" s="61">
        <v>0</v>
      </c>
      <c r="G38" s="39"/>
      <c r="H38" s="61">
        <v>0</v>
      </c>
      <c r="I38" s="39"/>
      <c r="J38" s="61">
        <v>0</v>
      </c>
      <c r="K38" s="46"/>
      <c r="L38" s="76"/>
    </row>
    <row r="39" spans="1:12" ht="27.75" customHeight="1" thickBot="1">
      <c r="A39" s="70"/>
      <c r="B39" s="69" t="s">
        <v>28</v>
      </c>
      <c r="C39" s="49">
        <f>SUM(C11+C28)</f>
        <v>4611189.32148</v>
      </c>
      <c r="D39" s="49">
        <f>SUM(D11+D28)</f>
        <v>5276404.95</v>
      </c>
      <c r="E39" s="49">
        <f>SUM(E11+E28)</f>
        <v>5065856.26</v>
      </c>
      <c r="F39" s="49">
        <f>SUM(F11+F28)</f>
        <v>5735621.1</v>
      </c>
      <c r="G39" s="66">
        <f>F39/E39</f>
        <v>1.1322115760149893</v>
      </c>
      <c r="H39" s="49">
        <f>SUM(H11+H28)</f>
        <v>4790742.199999999</v>
      </c>
      <c r="I39" s="66">
        <f>H39/F39</f>
        <v>0.835261276237372</v>
      </c>
      <c r="J39" s="49">
        <f>SUM(J11+J28)</f>
        <v>4508030.109999999</v>
      </c>
      <c r="K39" s="67">
        <f t="shared" si="1"/>
        <v>0.9409878306538807</v>
      </c>
      <c r="L39" s="75"/>
    </row>
    <row r="40" spans="1:10" ht="15.75">
      <c r="A40" s="6"/>
      <c r="B40" s="14"/>
      <c r="C40" s="14"/>
      <c r="D40" s="14"/>
      <c r="E40" s="14"/>
      <c r="F40" s="14"/>
      <c r="G40" s="14"/>
      <c r="H40" s="16"/>
      <c r="I40" s="16"/>
      <c r="J40" s="16"/>
    </row>
    <row r="41" spans="1:10" ht="15.75">
      <c r="A41" s="6"/>
      <c r="B41" s="14"/>
      <c r="C41" s="14"/>
      <c r="D41" s="14"/>
      <c r="E41" s="14"/>
      <c r="F41" s="14"/>
      <c r="G41" s="14"/>
      <c r="H41" s="16"/>
      <c r="I41" s="16"/>
      <c r="J41" s="16"/>
    </row>
    <row r="42" spans="1:9" ht="15.75">
      <c r="A42" s="6"/>
      <c r="B42" s="14"/>
      <c r="C42" s="14"/>
      <c r="D42" s="14"/>
      <c r="E42" s="14"/>
      <c r="F42" s="14"/>
      <c r="G42" s="14"/>
      <c r="H42" s="8"/>
      <c r="I42" s="8"/>
    </row>
    <row r="43" spans="1:9" ht="15.75">
      <c r="A43" s="6"/>
      <c r="B43" s="14"/>
      <c r="C43" s="14"/>
      <c r="D43" s="14"/>
      <c r="E43" s="14"/>
      <c r="F43" s="14"/>
      <c r="G43" s="14"/>
      <c r="H43" s="9"/>
      <c r="I43" s="9"/>
    </row>
    <row r="44" spans="1:9" s="1" customFormat="1" ht="15.75">
      <c r="A44" s="6"/>
      <c r="B44" s="14"/>
      <c r="C44" s="14"/>
      <c r="D44" s="14"/>
      <c r="E44" s="14"/>
      <c r="F44" s="14"/>
      <c r="G44" s="14"/>
      <c r="H44" s="9"/>
      <c r="I44" s="9"/>
    </row>
    <row r="45" spans="1:9" s="1" customFormat="1" ht="15.75">
      <c r="A45" s="6"/>
      <c r="B45" s="14"/>
      <c r="C45" s="14"/>
      <c r="D45" s="14"/>
      <c r="E45" s="14"/>
      <c r="F45" s="14"/>
      <c r="G45" s="14"/>
      <c r="H45" s="9"/>
      <c r="I45" s="9"/>
    </row>
    <row r="46" spans="1:9" s="1" customFormat="1" ht="15.75">
      <c r="A46" s="6"/>
      <c r="B46" s="14"/>
      <c r="C46" s="14"/>
      <c r="D46" s="14"/>
      <c r="E46" s="14"/>
      <c r="F46" s="14"/>
      <c r="G46" s="14"/>
      <c r="H46" s="9"/>
      <c r="I46" s="9"/>
    </row>
    <row r="47" spans="1:9" s="1" customFormat="1" ht="21.75" customHeight="1">
      <c r="A47" s="6"/>
      <c r="B47" s="14"/>
      <c r="C47" s="14"/>
      <c r="D47" s="14"/>
      <c r="E47" s="14"/>
      <c r="F47" s="14"/>
      <c r="G47" s="14"/>
      <c r="H47" s="9"/>
      <c r="I47" s="9"/>
    </row>
    <row r="48" spans="1:9" ht="15.75">
      <c r="A48" s="6"/>
      <c r="B48" s="14"/>
      <c r="C48" s="14"/>
      <c r="D48" s="14"/>
      <c r="E48" s="14"/>
      <c r="F48" s="14"/>
      <c r="G48" s="14"/>
      <c r="H48" s="9"/>
      <c r="I48" s="9"/>
    </row>
    <row r="49" spans="1:9" ht="15.75">
      <c r="A49" s="6"/>
      <c r="B49" s="14"/>
      <c r="C49" s="14"/>
      <c r="D49" s="14"/>
      <c r="E49" s="14"/>
      <c r="F49" s="14"/>
      <c r="G49" s="14"/>
      <c r="H49" s="9"/>
      <c r="I49" s="9"/>
    </row>
    <row r="50" spans="1:9" s="1" customFormat="1" ht="15.75">
      <c r="A50" s="6"/>
      <c r="B50" s="14"/>
      <c r="C50" s="14"/>
      <c r="D50" s="14"/>
      <c r="E50" s="14"/>
      <c r="F50" s="14"/>
      <c r="G50" s="14"/>
      <c r="H50" s="9"/>
      <c r="I50" s="9"/>
    </row>
    <row r="51" spans="1:9" s="1" customFormat="1" ht="15.75">
      <c r="A51" s="6"/>
      <c r="B51" s="14"/>
      <c r="C51" s="14"/>
      <c r="D51" s="14"/>
      <c r="E51" s="14"/>
      <c r="F51" s="14"/>
      <c r="G51" s="14"/>
      <c r="H51" s="9"/>
      <c r="I51" s="9"/>
    </row>
    <row r="52" spans="1:9" ht="15.75">
      <c r="A52" s="6"/>
      <c r="B52" s="14"/>
      <c r="C52" s="14"/>
      <c r="D52" s="14"/>
      <c r="E52" s="14"/>
      <c r="F52" s="14"/>
      <c r="G52" s="14"/>
      <c r="H52" s="9"/>
      <c r="I52" s="9"/>
    </row>
    <row r="53" spans="1:9" s="1" customFormat="1" ht="15.75">
      <c r="A53" s="6"/>
      <c r="B53" s="14"/>
      <c r="C53" s="14"/>
      <c r="D53" s="14"/>
      <c r="E53" s="14"/>
      <c r="F53" s="14"/>
      <c r="G53" s="14"/>
      <c r="H53" s="9"/>
      <c r="I53" s="9"/>
    </row>
    <row r="54" spans="1:9" ht="15.75">
      <c r="A54" s="6"/>
      <c r="B54" s="14"/>
      <c r="C54" s="14"/>
      <c r="D54" s="14"/>
      <c r="E54" s="14"/>
      <c r="F54" s="14"/>
      <c r="G54" s="14"/>
      <c r="H54" s="9"/>
      <c r="I54" s="9"/>
    </row>
    <row r="55" spans="1:9" s="1" customFormat="1" ht="15.75">
      <c r="A55" s="6"/>
      <c r="B55" s="14"/>
      <c r="C55" s="14"/>
      <c r="D55" s="14"/>
      <c r="E55" s="14"/>
      <c r="F55" s="14"/>
      <c r="G55" s="14"/>
      <c r="H55" s="9"/>
      <c r="I55" s="9"/>
    </row>
    <row r="56" spans="1:9" ht="15.75">
      <c r="A56" s="6"/>
      <c r="B56" s="14"/>
      <c r="C56" s="14"/>
      <c r="D56" s="14"/>
      <c r="E56" s="14"/>
      <c r="F56" s="14"/>
      <c r="G56" s="14"/>
      <c r="H56" s="9"/>
      <c r="I56" s="9"/>
    </row>
    <row r="57" spans="1:9" ht="15.75">
      <c r="A57" s="6"/>
      <c r="B57" s="14"/>
      <c r="C57" s="14"/>
      <c r="D57" s="14"/>
      <c r="E57" s="14"/>
      <c r="F57" s="14"/>
      <c r="G57" s="14"/>
      <c r="H57" s="9"/>
      <c r="I57" s="9"/>
    </row>
    <row r="58" spans="1:9" s="1" customFormat="1" ht="15.75">
      <c r="A58" s="6"/>
      <c r="B58" s="14"/>
      <c r="C58" s="14"/>
      <c r="D58" s="14"/>
      <c r="E58" s="14"/>
      <c r="F58" s="14"/>
      <c r="G58" s="14"/>
      <c r="H58" s="9"/>
      <c r="I58" s="9"/>
    </row>
    <row r="59" spans="1:9" s="1" customFormat="1" ht="15.75">
      <c r="A59" s="6"/>
      <c r="B59" s="14"/>
      <c r="C59" s="14"/>
      <c r="D59" s="14"/>
      <c r="E59" s="14"/>
      <c r="F59" s="14"/>
      <c r="G59" s="14"/>
      <c r="H59" s="9"/>
      <c r="I59" s="9"/>
    </row>
    <row r="60" spans="1:9" ht="15.75">
      <c r="A60" s="6"/>
      <c r="B60" s="14"/>
      <c r="C60" s="14"/>
      <c r="D60" s="14"/>
      <c r="E60" s="14"/>
      <c r="F60" s="14"/>
      <c r="G60" s="14"/>
      <c r="H60" s="9"/>
      <c r="I60" s="9"/>
    </row>
    <row r="61" spans="1:9" s="1" customFormat="1" ht="15.75">
      <c r="A61" s="6"/>
      <c r="B61" s="14"/>
      <c r="C61" s="14"/>
      <c r="D61" s="14"/>
      <c r="E61" s="14"/>
      <c r="F61" s="14"/>
      <c r="G61" s="14"/>
      <c r="H61" s="9"/>
      <c r="I61" s="9"/>
    </row>
    <row r="62" spans="1:9" s="1" customFormat="1" ht="15.75">
      <c r="A62" s="6"/>
      <c r="B62" s="14"/>
      <c r="C62" s="14"/>
      <c r="D62" s="14"/>
      <c r="E62" s="14"/>
      <c r="F62" s="14"/>
      <c r="G62" s="14"/>
      <c r="H62" s="9"/>
      <c r="I62" s="9"/>
    </row>
    <row r="63" spans="1:9" ht="15.75">
      <c r="A63" s="6"/>
      <c r="B63" s="14"/>
      <c r="C63" s="14"/>
      <c r="D63" s="14"/>
      <c r="E63" s="14"/>
      <c r="F63" s="14"/>
      <c r="G63" s="14"/>
      <c r="H63" s="9"/>
      <c r="I63" s="9"/>
    </row>
    <row r="64" spans="1:9" s="1" customFormat="1" ht="15.75">
      <c r="A64" s="6"/>
      <c r="B64" s="14"/>
      <c r="C64" s="14"/>
      <c r="D64" s="14"/>
      <c r="E64" s="14"/>
      <c r="F64" s="14"/>
      <c r="G64" s="14"/>
      <c r="H64" s="9"/>
      <c r="I64" s="9"/>
    </row>
    <row r="65" spans="1:9" ht="15.75">
      <c r="A65" s="6"/>
      <c r="B65" s="14"/>
      <c r="C65" s="14"/>
      <c r="D65" s="14"/>
      <c r="E65" s="14"/>
      <c r="F65" s="14"/>
      <c r="G65" s="14"/>
      <c r="H65" s="9"/>
      <c r="I65" s="9"/>
    </row>
    <row r="66" spans="1:9" s="1" customFormat="1" ht="15.75">
      <c r="A66" s="6"/>
      <c r="B66" s="14"/>
      <c r="C66" s="14"/>
      <c r="D66" s="14"/>
      <c r="E66" s="14"/>
      <c r="F66" s="14"/>
      <c r="G66" s="14"/>
      <c r="H66" s="9"/>
      <c r="I66" s="9"/>
    </row>
    <row r="67" spans="1:9" ht="15.75">
      <c r="A67" s="6"/>
      <c r="B67" s="14"/>
      <c r="C67" s="14"/>
      <c r="D67" s="14"/>
      <c r="E67" s="14"/>
      <c r="F67" s="14"/>
      <c r="G67" s="14"/>
      <c r="H67" s="9"/>
      <c r="I67" s="9"/>
    </row>
    <row r="68" spans="1:9" ht="15.75">
      <c r="A68" s="6"/>
      <c r="B68" s="14"/>
      <c r="C68" s="14"/>
      <c r="D68" s="14"/>
      <c r="E68" s="14"/>
      <c r="F68" s="14"/>
      <c r="G68" s="14"/>
      <c r="H68" s="9"/>
      <c r="I68" s="9"/>
    </row>
    <row r="69" spans="1:9" ht="15.75">
      <c r="A69" s="6"/>
      <c r="B69" s="14"/>
      <c r="C69" s="14"/>
      <c r="D69" s="14"/>
      <c r="E69" s="14"/>
      <c r="F69" s="14"/>
      <c r="G69" s="14"/>
      <c r="H69" s="9"/>
      <c r="I69" s="9"/>
    </row>
    <row r="70" spans="8:9" ht="15.75">
      <c r="H70" s="10"/>
      <c r="I70" s="10"/>
    </row>
    <row r="71" spans="8:9" ht="15.75">
      <c r="H71" s="10"/>
      <c r="I71" s="10"/>
    </row>
    <row r="72" spans="8:9" ht="15.75">
      <c r="H72" s="10"/>
      <c r="I72" s="10"/>
    </row>
    <row r="73" spans="8:9" ht="15.75">
      <c r="H73" s="10"/>
      <c r="I73" s="10"/>
    </row>
    <row r="74" spans="8:9" ht="15.75">
      <c r="H74" s="10"/>
      <c r="I74" s="10"/>
    </row>
    <row r="75" spans="8:9" ht="15.75">
      <c r="H75" s="10"/>
      <c r="I75" s="10"/>
    </row>
    <row r="76" spans="8:9" ht="15.75">
      <c r="H76" s="10"/>
      <c r="I76" s="10"/>
    </row>
    <row r="77" spans="8:9" ht="15.75">
      <c r="H77" s="10"/>
      <c r="I77" s="10"/>
    </row>
    <row r="78" spans="8:9" ht="15.75">
      <c r="H78" s="10"/>
      <c r="I78" s="10"/>
    </row>
    <row r="79" spans="8:9" ht="15.75">
      <c r="H79" s="10"/>
      <c r="I79" s="10"/>
    </row>
    <row r="80" spans="8:9" ht="15.75">
      <c r="H80" s="10"/>
      <c r="I80" s="10"/>
    </row>
    <row r="81" spans="8:9" ht="15.75">
      <c r="H81" s="10"/>
      <c r="I81" s="10"/>
    </row>
    <row r="82" spans="8:9" ht="15.75">
      <c r="H82" s="10"/>
      <c r="I82" s="10"/>
    </row>
    <row r="83" spans="8:9" ht="15.75">
      <c r="H83" s="10"/>
      <c r="I83" s="10"/>
    </row>
    <row r="84" spans="8:9" ht="15.75">
      <c r="H84" s="10"/>
      <c r="I84" s="10"/>
    </row>
    <row r="85" spans="8:9" ht="15.75">
      <c r="H85" s="10"/>
      <c r="I85" s="10"/>
    </row>
    <row r="86" spans="8:9" ht="15.75">
      <c r="H86" s="10"/>
      <c r="I86" s="10"/>
    </row>
    <row r="87" spans="8:9" ht="15.75">
      <c r="H87" s="10"/>
      <c r="I87" s="10"/>
    </row>
    <row r="88" spans="8:9" ht="15.75">
      <c r="H88" s="10"/>
      <c r="I88" s="10"/>
    </row>
    <row r="89" spans="8:9" ht="15.75">
      <c r="H89" s="10"/>
      <c r="I89" s="10"/>
    </row>
    <row r="90" spans="8:9" ht="15.75">
      <c r="H90" s="10"/>
      <c r="I90" s="10"/>
    </row>
  </sheetData>
  <sheetProtection/>
  <mergeCells count="5">
    <mergeCell ref="H1:J1"/>
    <mergeCell ref="H3:J3"/>
    <mergeCell ref="H4:J4"/>
    <mergeCell ref="A7:H7"/>
    <mergeCell ref="A6:J6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landscape" paperSize="9" scale="4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user</cp:lastModifiedBy>
  <cp:lastPrinted>2022-10-27T14:02:25Z</cp:lastPrinted>
  <dcterms:created xsi:type="dcterms:W3CDTF">1999-03-18T06:53:45Z</dcterms:created>
  <dcterms:modified xsi:type="dcterms:W3CDTF">2022-11-06T09:59:01Z</dcterms:modified>
  <cp:category/>
  <cp:version/>
  <cp:contentType/>
  <cp:contentStatus/>
</cp:coreProperties>
</file>